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24" i="1" l="1"/>
  <c r="D36" i="22" l="1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6" i="17"/>
  <c r="D35" i="17"/>
  <c r="D34" i="17"/>
  <c r="D33" i="17" s="1"/>
  <c r="D25" i="17"/>
  <c r="D18" i="17"/>
  <c r="D13" i="17"/>
  <c r="D7" i="17"/>
  <c r="D39" i="16"/>
  <c r="D30" i="16"/>
  <c r="D29" i="16"/>
  <c r="D28" i="16" s="1"/>
  <c r="D27" i="16"/>
  <c r="D22" i="16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6" i="5"/>
  <c r="D35" i="5" s="1"/>
  <c r="D34" i="5"/>
  <c r="D24" i="5"/>
  <c r="D27" i="5" s="1"/>
  <c r="D16" i="5"/>
  <c r="D37" i="5" s="1"/>
  <c r="D13" i="5"/>
  <c r="D7" i="5"/>
  <c r="D40" i="4"/>
  <c r="D31" i="4"/>
  <c r="D29" i="4" s="1"/>
  <c r="D30" i="4"/>
  <c r="D28" i="4"/>
  <c r="D19" i="4"/>
  <c r="D13" i="4"/>
  <c r="D7" i="4"/>
  <c r="D39" i="3"/>
  <c r="D29" i="3"/>
  <c r="D25" i="3"/>
  <c r="D30" i="3" s="1"/>
  <c r="D28" i="3" s="1"/>
  <c r="D19" i="3"/>
  <c r="D13" i="3"/>
  <c r="D7" i="3"/>
  <c r="D35" i="2"/>
  <c r="D33" i="2" s="1"/>
  <c r="D34" i="2"/>
  <c r="D32" i="2"/>
  <c r="D25" i="2"/>
  <c r="D18" i="2"/>
  <c r="D13" i="2"/>
  <c r="D7" i="2"/>
  <c r="D36" i="1"/>
  <c r="D35" i="1"/>
  <c r="D32" i="1"/>
  <c r="D25" i="1"/>
  <c r="D18" i="1"/>
  <c r="D13" i="1"/>
  <c r="D34" i="1" l="1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<sst xmlns="http://schemas.openxmlformats.org/spreadsheetml/2006/main" count="1439" uniqueCount="122">
  <si>
    <t>Утверждаю _______________ В.И. Зайнуллин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</si>
  <si>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</si>
  <si>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</si>
  <si>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</si>
  <si>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</si>
  <si>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</si>
  <si>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</si>
  <si>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</si>
  <si>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</si>
  <si>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</si>
  <si>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</si>
  <si>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</si>
  <si>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</si>
  <si>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</si>
  <si>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</si>
  <si>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</si>
  <si>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</si>
  <si>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</si>
  <si>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</si>
  <si>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</si>
  <si>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</si>
  <si>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</si>
  <si>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</si>
  <si>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</si>
  <si>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</si>
  <si>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</si>
  <si>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</si>
  <si>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</si>
  <si>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</si>
  <si>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</si>
  <si>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</si>
  <si>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</si>
  <si>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</si>
  <si>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</si>
  <si>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</si>
  <si>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</si>
  <si>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</si>
  <si>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</si>
  <si>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</si>
  <si>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</si>
  <si>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</si>
  <si>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</si>
  <si>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</si>
  <si>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</si>
  <si>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</si>
  <si>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</si>
  <si>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</si>
  <si>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</si>
  <si>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</si>
  <si>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</si>
  <si>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</si>
  <si>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</si>
  <si>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</si>
  <si>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</si>
  <si>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</si>
  <si>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</si>
  <si>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</si>
  <si>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</si>
  <si>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</si>
  <si>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</si>
  <si>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</si>
  <si>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</si>
  <si>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</si>
  <si>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</si>
  <si>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</si>
  <si>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</si>
  <si>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</si>
  <si>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</si>
  <si>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</si>
  <si>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</si>
  <si>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</si>
  <si>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</si>
  <si>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</si>
  <si>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</si>
  <si>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</si>
  <si>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</si>
  <si>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</si>
  <si>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</si>
  <si>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</si>
  <si>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</si>
  <si>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</si>
  <si>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</si>
  <si>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</si>
  <si>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</si>
  <si>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</si>
  <si>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</si>
  <si>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</si>
  <si>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</si>
  <si>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</si>
  <si>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</si>
  <si>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</si>
  <si>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</si>
  <si>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</si>
  <si>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</si>
  <si>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</si>
  <si>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</si>
  <si>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</si>
  <si>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</si>
  <si>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31.10.2013г.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</si>
  <si>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</si>
  <si>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</si>
  <si>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</si>
  <si>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</si>
  <si>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</si>
  <si>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</si>
  <si>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</si>
  <si>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</si>
  <si>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</si>
  <si>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</si>
  <si>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</si>
  <si>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</si>
  <si>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</si>
  <si>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</si>
  <si>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</si>
  <si>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</si>
  <si>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Работы по тек.ремонту</t>
  </si>
  <si>
    <t>Работы по капитальному ремонту</t>
  </si>
  <si>
    <t>Остаток денежных средств на 31.12.2014 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</si>
  <si>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01.01.2014г. по 31.12.2014г.</t>
  </si>
  <si>
    <t>Остаток денежных средств на 01.01.2014 г.</t>
  </si>
  <si>
    <t>Утверждаю _______________ Н.А. Копаев</t>
  </si>
  <si>
    <t>"____" ________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</si>
</sst>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4" zoomScaleNormal="100" workbookViewId="0">
      <selection activeCell="F25" sqref="F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120</v>
      </c>
      <c r="C1" s="36"/>
      <c r="D1" s="36"/>
    </row>
    <row r="4" spans="1:4" ht="63.75" customHeight="1" x14ac:dyDescent="0.25">
      <c r="A4" s="37" t="s">
        <v>118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1</v>
      </c>
      <c r="B6" s="2" t="s">
        <v>2</v>
      </c>
      <c r="C6" s="2" t="s">
        <v>3</v>
      </c>
      <c r="D6" s="2" t="s">
        <v>4</v>
      </c>
    </row>
    <row r="7" spans="1:4" x14ac:dyDescent="0.25">
      <c r="A7" s="1"/>
      <c r="B7" s="3" t="s">
        <v>119</v>
      </c>
      <c r="C7" s="1" t="s">
        <v>6</v>
      </c>
      <c r="D7" s="1">
        <v>89472.5</v>
      </c>
    </row>
    <row r="8" spans="1:4" x14ac:dyDescent="0.25">
      <c r="A8" s="1"/>
      <c r="B8" s="3" t="s">
        <v>7</v>
      </c>
      <c r="C8" s="1" t="s">
        <v>6</v>
      </c>
      <c r="D8" s="1">
        <v>-112866.63</v>
      </c>
    </row>
    <row r="9" spans="1:4" x14ac:dyDescent="0.25">
      <c r="A9" s="1"/>
      <c r="B9" s="3" t="s">
        <v>8</v>
      </c>
      <c r="C9" s="1" t="s">
        <v>6</v>
      </c>
      <c r="D9" s="1">
        <v>23394.13</v>
      </c>
    </row>
    <row r="10" spans="1:4" x14ac:dyDescent="0.25">
      <c r="A10" s="34" t="s">
        <v>9</v>
      </c>
      <c r="B10" s="34"/>
      <c r="C10" s="34"/>
      <c r="D10" s="34"/>
    </row>
    <row r="11" spans="1:4" x14ac:dyDescent="0.25">
      <c r="A11" s="4" t="s">
        <v>10</v>
      </c>
      <c r="B11" s="5" t="s">
        <v>11</v>
      </c>
      <c r="C11" s="1" t="s">
        <v>6</v>
      </c>
      <c r="D11" s="1">
        <v>279869.3</v>
      </c>
    </row>
    <row r="12" spans="1:4" x14ac:dyDescent="0.25">
      <c r="A12" s="4" t="s">
        <v>12</v>
      </c>
      <c r="B12" s="6" t="s">
        <v>13</v>
      </c>
      <c r="C12" s="1" t="s">
        <v>6</v>
      </c>
      <c r="D12" s="1">
        <v>68398.899999999994</v>
      </c>
    </row>
    <row r="13" spans="1:4" x14ac:dyDescent="0.25">
      <c r="A13" s="7"/>
      <c r="B13" s="8" t="s">
        <v>14</v>
      </c>
      <c r="C13" s="1" t="s">
        <v>6</v>
      </c>
      <c r="D13" s="1">
        <f>D10+D11+D12</f>
        <v>348268.19999999995</v>
      </c>
    </row>
    <row r="14" spans="1:4" x14ac:dyDescent="0.25">
      <c r="A14" s="34" t="s">
        <v>15</v>
      </c>
      <c r="B14" s="34"/>
      <c r="C14" s="34"/>
      <c r="D14" s="34"/>
    </row>
    <row r="15" spans="1:4" x14ac:dyDescent="0.25">
      <c r="A15" s="4" t="s">
        <v>16</v>
      </c>
      <c r="B15" s="5" t="s">
        <v>11</v>
      </c>
      <c r="C15" s="1" t="s">
        <v>6</v>
      </c>
      <c r="D15" s="1">
        <v>255278.42</v>
      </c>
    </row>
    <row r="16" spans="1:4" x14ac:dyDescent="0.25">
      <c r="A16" s="4" t="s">
        <v>17</v>
      </c>
      <c r="B16" s="6" t="s">
        <v>13</v>
      </c>
      <c r="C16" s="1" t="s">
        <v>6</v>
      </c>
      <c r="D16" s="1">
        <v>63246.86</v>
      </c>
    </row>
    <row r="17" spans="1:12" x14ac:dyDescent="0.25">
      <c r="A17" s="4" t="s">
        <v>18</v>
      </c>
      <c r="B17" s="1" t="s">
        <v>19</v>
      </c>
      <c r="C17" s="1" t="s">
        <v>6</v>
      </c>
      <c r="D17" s="1"/>
    </row>
    <row r="18" spans="1:12" x14ac:dyDescent="0.25">
      <c r="A18" s="7"/>
      <c r="B18" s="8" t="s">
        <v>14</v>
      </c>
      <c r="C18" s="1" t="s">
        <v>6</v>
      </c>
      <c r="D18" s="1">
        <f>D15+D16+D17</f>
        <v>318525.28000000003</v>
      </c>
    </row>
    <row r="19" spans="1:12" x14ac:dyDescent="0.25">
      <c r="A19" s="34" t="s">
        <v>20</v>
      </c>
      <c r="B19" s="34"/>
      <c r="C19" s="34"/>
      <c r="D19" s="34"/>
    </row>
    <row r="20" spans="1:12" x14ac:dyDescent="0.25">
      <c r="A20" s="4" t="s">
        <v>21</v>
      </c>
      <c r="B20" s="1" t="s">
        <v>22</v>
      </c>
      <c r="C20" s="1" t="s">
        <v>6</v>
      </c>
      <c r="D20" s="1">
        <v>127639.58</v>
      </c>
    </row>
    <row r="21" spans="1:12" x14ac:dyDescent="0.25">
      <c r="A21" s="4" t="s">
        <v>23</v>
      </c>
      <c r="B21" s="1" t="s">
        <v>24</v>
      </c>
      <c r="C21" s="1" t="s">
        <v>6</v>
      </c>
      <c r="D21" s="1">
        <v>12455.04</v>
      </c>
    </row>
    <row r="22" spans="1:12" x14ac:dyDescent="0.25">
      <c r="A22" s="4" t="s">
        <v>25</v>
      </c>
      <c r="B22" s="1" t="s">
        <v>26</v>
      </c>
      <c r="C22" s="1" t="s">
        <v>6</v>
      </c>
      <c r="D22" s="1">
        <v>11785.43</v>
      </c>
    </row>
    <row r="23" spans="1:12" x14ac:dyDescent="0.25">
      <c r="A23" s="4" t="s">
        <v>27</v>
      </c>
      <c r="B23" s="1" t="s">
        <v>115</v>
      </c>
      <c r="C23" s="1" t="s">
        <v>6</v>
      </c>
      <c r="D23" s="1"/>
      <c r="L23" s="9"/>
    </row>
    <row r="24" spans="1:12" x14ac:dyDescent="0.25">
      <c r="A24" s="4" t="s">
        <v>29</v>
      </c>
      <c r="B24" s="1" t="s">
        <v>116</v>
      </c>
      <c r="C24" s="1" t="s">
        <v>6</v>
      </c>
      <c r="D24" s="1">
        <f>23910.21+2890</f>
        <v>26800.21</v>
      </c>
    </row>
    <row r="25" spans="1:12" x14ac:dyDescent="0.25">
      <c r="A25" s="7"/>
      <c r="B25" s="10" t="s">
        <v>14</v>
      </c>
      <c r="C25" s="1" t="s">
        <v>6</v>
      </c>
      <c r="D25" s="1">
        <f>D20+D21+D22+D23+D24</f>
        <v>178680.25999999998</v>
      </c>
    </row>
    <row r="26" spans="1:12" x14ac:dyDescent="0.25">
      <c r="A26" s="34" t="s">
        <v>31</v>
      </c>
      <c r="B26" s="34"/>
      <c r="C26" s="34"/>
      <c r="D26" s="34"/>
    </row>
    <row r="27" spans="1:12" x14ac:dyDescent="0.25">
      <c r="A27" s="4" t="s">
        <v>32</v>
      </c>
      <c r="B27" s="1" t="s">
        <v>11</v>
      </c>
      <c r="C27" s="1" t="s">
        <v>6</v>
      </c>
      <c r="D27" s="1">
        <v>24590.880000000001</v>
      </c>
    </row>
    <row r="28" spans="1:12" x14ac:dyDescent="0.25">
      <c r="A28" s="4" t="s">
        <v>33</v>
      </c>
      <c r="B28" s="1" t="s">
        <v>13</v>
      </c>
      <c r="C28" s="1" t="s">
        <v>6</v>
      </c>
      <c r="D28" s="1">
        <v>5152.04</v>
      </c>
    </row>
    <row r="29" spans="1:12" x14ac:dyDescent="0.25">
      <c r="A29" s="4" t="s">
        <v>34</v>
      </c>
      <c r="B29" s="1" t="s">
        <v>35</v>
      </c>
      <c r="C29" s="1" t="s">
        <v>6</v>
      </c>
      <c r="D29" s="1">
        <v>7356.62</v>
      </c>
    </row>
    <row r="30" spans="1:12" x14ac:dyDescent="0.25">
      <c r="A30" s="4" t="s">
        <v>36</v>
      </c>
      <c r="B30" s="1" t="s">
        <v>37</v>
      </c>
      <c r="C30" s="1" t="s">
        <v>6</v>
      </c>
      <c r="D30" s="1">
        <v>130394.02</v>
      </c>
    </row>
    <row r="31" spans="1:12" x14ac:dyDescent="0.25">
      <c r="A31" s="4" t="s">
        <v>38</v>
      </c>
      <c r="B31" s="1" t="s">
        <v>39</v>
      </c>
      <c r="C31" s="1" t="s">
        <v>6</v>
      </c>
      <c r="D31" s="1">
        <v>24037.62</v>
      </c>
    </row>
    <row r="32" spans="1:12" ht="16.5" thickTop="1" thickBot="1" x14ac:dyDescent="0.3">
      <c r="A32" s="7"/>
      <c r="B32" s="10" t="s">
        <v>40</v>
      </c>
      <c r="C32" s="1" t="s">
        <v>6</v>
      </c>
      <c r="D32" s="1">
        <f>D27+D28+D29+D30+D31</f>
        <v>191531.18</v>
      </c>
    </row>
    <row r="33" spans="1:4" ht="16.5" thickTop="1" thickBot="1" x14ac:dyDescent="0.3">
      <c r="A33" s="7"/>
      <c r="B33" s="10"/>
      <c r="C33" s="1"/>
      <c r="D33" s="1"/>
    </row>
    <row r="34" spans="1:4" ht="16.5" thickTop="1" thickBot="1" x14ac:dyDescent="0.3">
      <c r="A34" s="7"/>
      <c r="B34" s="3" t="s">
        <v>117</v>
      </c>
      <c r="C34" s="1" t="s">
        <v>6</v>
      </c>
      <c r="D34" s="1">
        <f>D35+D36</f>
        <v>50372.520000000011</v>
      </c>
    </row>
    <row r="35" spans="1:4" x14ac:dyDescent="0.25">
      <c r="A35" s="7"/>
      <c r="B35" s="3" t="s">
        <v>7</v>
      </c>
      <c r="C35" s="1" t="s">
        <v>6</v>
      </c>
      <c r="D35" s="1">
        <f>D8+D15-D20-D21-D22-D23</f>
        <v>-9468.2599999999948</v>
      </c>
    </row>
    <row r="36" spans="1:4" x14ac:dyDescent="0.25">
      <c r="A36" s="7"/>
      <c r="B36" s="3" t="s">
        <v>8</v>
      </c>
      <c r="C36" s="1" t="s">
        <v>6</v>
      </c>
      <c r="D36" s="1">
        <f>D9+D16-D24</f>
        <v>59840.780000000006</v>
      </c>
    </row>
    <row r="37" spans="1:4" ht="15.75" thickTop="1" x14ac:dyDescent="0.25">
      <c r="A37" s="11"/>
    </row>
    <row r="38" spans="1:4" x14ac:dyDescent="0.25">
      <c r="A38" s="12"/>
      <c r="B38" s="13"/>
      <c r="C38" s="13"/>
      <c r="D38" s="13"/>
    </row>
    <row r="39" spans="1:4" x14ac:dyDescent="0.25">
      <c r="A39" s="12"/>
      <c r="B39" s="9" t="s">
        <v>48</v>
      </c>
    </row>
    <row r="40" spans="1:4" x14ac:dyDescent="0.25">
      <c r="A40" s="12"/>
      <c r="C40" t="s">
        <v>121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1</v>
      </c>
      <c r="B6" s="2" t="s">
        <v>2</v>
      </c>
      <c r="C6" s="2" t="s">
        <v>3</v>
      </c>
      <c r="D6" s="16" t="s">
        <v>4</v>
      </c>
    </row>
    <row r="7" spans="1:4" x14ac:dyDescent="0.25">
      <c r="A7" s="17"/>
      <c r="B7" s="18" t="s">
        <v>5</v>
      </c>
      <c r="C7" s="17" t="s">
        <v>6</v>
      </c>
      <c r="D7" s="19">
        <f>D8+D9</f>
        <v>170568.74</v>
      </c>
    </row>
    <row r="8" spans="1:4" x14ac:dyDescent="0.25">
      <c r="A8" s="17"/>
      <c r="B8" s="18" t="s">
        <v>7</v>
      </c>
      <c r="C8" s="17" t="s">
        <v>6</v>
      </c>
      <c r="D8" s="20">
        <v>24868.05</v>
      </c>
    </row>
    <row r="9" spans="1:4" x14ac:dyDescent="0.25">
      <c r="A9" s="17"/>
      <c r="B9" s="18" t="s">
        <v>8</v>
      </c>
      <c r="C9" s="17" t="s">
        <v>6</v>
      </c>
      <c r="D9" s="20">
        <v>145700.69</v>
      </c>
    </row>
    <row r="10" spans="1:4" x14ac:dyDescent="0.25">
      <c r="A10" s="34" t="s">
        <v>9</v>
      </c>
      <c r="B10" s="34"/>
      <c r="C10" s="34"/>
      <c r="D10" s="34"/>
    </row>
    <row r="11" spans="1:4" x14ac:dyDescent="0.25">
      <c r="A11" s="4" t="s">
        <v>10</v>
      </c>
      <c r="B11" s="5" t="s">
        <v>11</v>
      </c>
      <c r="C11" s="1" t="s">
        <v>6</v>
      </c>
      <c r="D11" s="15">
        <v>136314.48000000001</v>
      </c>
    </row>
    <row r="12" spans="1:4" x14ac:dyDescent="0.25">
      <c r="A12" s="4" t="s">
        <v>12</v>
      </c>
      <c r="B12" s="6" t="s">
        <v>13</v>
      </c>
      <c r="C12" s="1" t="s">
        <v>6</v>
      </c>
      <c r="D12" s="15">
        <v>53761.440000000002</v>
      </c>
    </row>
    <row r="13" spans="1:4" x14ac:dyDescent="0.25">
      <c r="A13" s="7"/>
      <c r="B13" s="8" t="s">
        <v>14</v>
      </c>
      <c r="C13" s="1" t="s">
        <v>6</v>
      </c>
      <c r="D13" s="21">
        <f>D10+D11+D12</f>
        <v>190075.92</v>
      </c>
    </row>
    <row r="14" spans="1:4" x14ac:dyDescent="0.25">
      <c r="A14" s="34" t="s">
        <v>15</v>
      </c>
      <c r="B14" s="34"/>
      <c r="C14" s="34"/>
      <c r="D14" s="34"/>
    </row>
    <row r="15" spans="1:4" x14ac:dyDescent="0.25">
      <c r="A15" s="4" t="s">
        <v>16</v>
      </c>
      <c r="B15" s="5" t="s">
        <v>11</v>
      </c>
      <c r="C15" s="1" t="s">
        <v>6</v>
      </c>
      <c r="D15" s="15">
        <v>101674.32</v>
      </c>
    </row>
    <row r="16" spans="1:4" ht="30" x14ac:dyDescent="0.25">
      <c r="A16" s="4" t="s">
        <v>53</v>
      </c>
      <c r="B16" s="22" t="s">
        <v>54</v>
      </c>
      <c r="C16" s="1" t="s">
        <v>6</v>
      </c>
      <c r="D16" s="15">
        <v>16664.07</v>
      </c>
    </row>
    <row r="17" spans="1:4" x14ac:dyDescent="0.25">
      <c r="A17" s="4" t="s">
        <v>17</v>
      </c>
      <c r="B17" s="6" t="s">
        <v>13</v>
      </c>
      <c r="C17" s="1" t="s">
        <v>6</v>
      </c>
      <c r="D17" s="15">
        <v>42655.09</v>
      </c>
    </row>
    <row r="18" spans="1:4" ht="30" x14ac:dyDescent="0.25">
      <c r="A18" s="4" t="s">
        <v>55</v>
      </c>
      <c r="B18" s="23" t="s">
        <v>67</v>
      </c>
      <c r="C18" s="1" t="s">
        <v>6</v>
      </c>
      <c r="D18" s="15">
        <v>6846.66</v>
      </c>
    </row>
    <row r="19" spans="1:4" x14ac:dyDescent="0.25">
      <c r="A19" s="7"/>
      <c r="B19" s="8" t="s">
        <v>14</v>
      </c>
      <c r="C19" s="1" t="s">
        <v>6</v>
      </c>
      <c r="D19" s="21">
        <f>D15+D16+D17+D18</f>
        <v>167840.14</v>
      </c>
    </row>
    <row r="20" spans="1:4" x14ac:dyDescent="0.25">
      <c r="A20" s="34" t="s">
        <v>20</v>
      </c>
      <c r="B20" s="34"/>
      <c r="C20" s="34"/>
      <c r="D20" s="34"/>
    </row>
    <row r="21" spans="1:4" x14ac:dyDescent="0.25">
      <c r="A21" s="4" t="s">
        <v>21</v>
      </c>
      <c r="B21" s="1" t="s">
        <v>22</v>
      </c>
      <c r="C21" s="1" t="s">
        <v>6</v>
      </c>
      <c r="D21" s="15">
        <v>76919.95</v>
      </c>
    </row>
    <row r="22" spans="1:4" x14ac:dyDescent="0.25">
      <c r="A22" s="4" t="s">
        <v>23</v>
      </c>
      <c r="B22" s="1" t="s">
        <v>24</v>
      </c>
      <c r="C22" s="1" t="s">
        <v>6</v>
      </c>
      <c r="D22" s="15">
        <v>6933.6</v>
      </c>
    </row>
    <row r="23" spans="1:4" x14ac:dyDescent="0.25">
      <c r="A23" s="4" t="s">
        <v>25</v>
      </c>
      <c r="B23" s="1" t="s">
        <v>26</v>
      </c>
      <c r="C23" s="1" t="s">
        <v>6</v>
      </c>
      <c r="D23" s="15">
        <v>2745.21</v>
      </c>
    </row>
    <row r="24" spans="1:4" x14ac:dyDescent="0.25">
      <c r="A24" s="4" t="s">
        <v>27</v>
      </c>
      <c r="B24" s="1" t="s">
        <v>28</v>
      </c>
      <c r="C24" s="1" t="s">
        <v>6</v>
      </c>
      <c r="D24" s="15"/>
    </row>
    <row r="25" spans="1:4" x14ac:dyDescent="0.25">
      <c r="A25" s="4" t="s">
        <v>29</v>
      </c>
      <c r="B25" s="1" t="s">
        <v>30</v>
      </c>
      <c r="C25" s="1" t="s">
        <v>6</v>
      </c>
      <c r="D25" s="15"/>
    </row>
    <row r="26" spans="1:4" x14ac:dyDescent="0.25">
      <c r="A26" s="7"/>
      <c r="B26" s="10" t="s">
        <v>14</v>
      </c>
      <c r="C26" s="1" t="s">
        <v>6</v>
      </c>
      <c r="D26" s="21">
        <f>D21+D22+D23+D24+D25</f>
        <v>86598.760000000009</v>
      </c>
    </row>
    <row r="27" spans="1:4" x14ac:dyDescent="0.25">
      <c r="A27" s="24"/>
      <c r="B27" s="25" t="s">
        <v>59</v>
      </c>
      <c r="C27" s="26" t="s">
        <v>6</v>
      </c>
      <c r="D27" s="27">
        <f>D28+D29</f>
        <v>226942.07</v>
      </c>
    </row>
    <row r="28" spans="1:4" x14ac:dyDescent="0.25">
      <c r="A28" s="24"/>
      <c r="B28" s="25" t="s">
        <v>7</v>
      </c>
      <c r="C28" s="26" t="s">
        <v>6</v>
      </c>
      <c r="D28" s="28">
        <f>D15+D16-D21-D22-D23-D24</f>
        <v>31739.630000000019</v>
      </c>
    </row>
    <row r="29" spans="1:4" x14ac:dyDescent="0.25">
      <c r="A29" s="24"/>
      <c r="B29" s="25" t="s">
        <v>8</v>
      </c>
      <c r="C29" s="26" t="s">
        <v>6</v>
      </c>
      <c r="D29" s="28">
        <f>D9+D17+D18-D25</f>
        <v>195202.44</v>
      </c>
    </row>
    <row r="30" spans="1:4" x14ac:dyDescent="0.25">
      <c r="A30" s="34" t="s">
        <v>31</v>
      </c>
      <c r="B30" s="34"/>
      <c r="C30" s="34"/>
      <c r="D30" s="34"/>
    </row>
    <row r="31" spans="1:4" x14ac:dyDescent="0.25">
      <c r="A31" s="4" t="s">
        <v>32</v>
      </c>
      <c r="B31" s="1" t="s">
        <v>11</v>
      </c>
      <c r="C31" s="1" t="s">
        <v>6</v>
      </c>
      <c r="D31" s="15">
        <f>45718.84+34640.16</f>
        <v>80359</v>
      </c>
    </row>
    <row r="32" spans="1:4" x14ac:dyDescent="0.25">
      <c r="A32" s="4" t="s">
        <v>33</v>
      </c>
      <c r="B32" s="1" t="s">
        <v>13</v>
      </c>
      <c r="C32" s="1" t="s">
        <v>6</v>
      </c>
      <c r="D32" s="15">
        <f>20072.52+11106.35</f>
        <v>31178.870000000003</v>
      </c>
    </row>
    <row r="33" spans="1:4" x14ac:dyDescent="0.25">
      <c r="A33" s="4" t="s">
        <v>34</v>
      </c>
      <c r="B33" s="1" t="s">
        <v>35</v>
      </c>
      <c r="C33" s="1" t="s">
        <v>6</v>
      </c>
      <c r="D33" s="15">
        <f>6870.88+4500</f>
        <v>11370.880000000001</v>
      </c>
    </row>
    <row r="34" spans="1:4" x14ac:dyDescent="0.25">
      <c r="A34" s="4" t="s">
        <v>36</v>
      </c>
      <c r="B34" s="1" t="s">
        <v>37</v>
      </c>
      <c r="C34" s="1" t="s">
        <v>6</v>
      </c>
      <c r="D34" s="15">
        <f>135760.06+52640.05</f>
        <v>188400.11</v>
      </c>
    </row>
    <row r="35" spans="1:4" x14ac:dyDescent="0.25">
      <c r="A35" s="4" t="s">
        <v>38</v>
      </c>
      <c r="B35" s="1" t="s">
        <v>39</v>
      </c>
      <c r="C35" s="1" t="s">
        <v>6</v>
      </c>
      <c r="D35" s="15">
        <f>19209.72+9656.77</f>
        <v>28866.49</v>
      </c>
    </row>
    <row r="36" spans="1:4" x14ac:dyDescent="0.25">
      <c r="A36" s="4" t="s">
        <v>60</v>
      </c>
      <c r="B36" s="1" t="s">
        <v>61</v>
      </c>
      <c r="C36" s="1" t="s">
        <v>6</v>
      </c>
      <c r="D36" s="15">
        <v>19524.87</v>
      </c>
    </row>
    <row r="37" spans="1:4" x14ac:dyDescent="0.25">
      <c r="A37" s="4" t="s">
        <v>62</v>
      </c>
      <c r="B37" s="1" t="s">
        <v>63</v>
      </c>
      <c r="C37" s="1" t="s">
        <v>6</v>
      </c>
      <c r="D37" s="15">
        <v>1796.98</v>
      </c>
    </row>
    <row r="38" spans="1:4" x14ac:dyDescent="0.25">
      <c r="A38" s="7"/>
      <c r="B38" s="10" t="s">
        <v>40</v>
      </c>
      <c r="C38" s="1" t="s">
        <v>6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42</v>
      </c>
      <c r="B40" s="35"/>
      <c r="C40" s="35"/>
      <c r="D40" s="35"/>
    </row>
    <row r="41" spans="1:4" x14ac:dyDescent="0.25">
      <c r="A41" s="12" t="s">
        <v>43</v>
      </c>
      <c r="B41" s="13"/>
      <c r="C41" s="13"/>
      <c r="D41" s="29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48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9" customHeight="1" x14ac:dyDescent="0.25">
      <c r="A4" s="37" t="s">
        <v>92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1</v>
      </c>
      <c r="B6" s="2" t="s">
        <v>2</v>
      </c>
      <c r="C6" s="2" t="s">
        <v>3</v>
      </c>
      <c r="D6" s="16" t="s">
        <v>4</v>
      </c>
    </row>
    <row r="7" spans="1:4" x14ac:dyDescent="0.25">
      <c r="A7" s="17"/>
      <c r="B7" s="18" t="s">
        <v>5</v>
      </c>
      <c r="C7" s="17" t="s">
        <v>6</v>
      </c>
      <c r="D7" s="19">
        <f>D8+D9</f>
        <v>-143056.97999999998</v>
      </c>
    </row>
    <row r="8" spans="1:4" x14ac:dyDescent="0.25">
      <c r="A8" s="17"/>
      <c r="B8" s="18" t="s">
        <v>7</v>
      </c>
      <c r="C8" s="17" t="s">
        <v>6</v>
      </c>
      <c r="D8" s="20">
        <v>-85841.7</v>
      </c>
    </row>
    <row r="9" spans="1:4" x14ac:dyDescent="0.25">
      <c r="A9" s="17"/>
      <c r="B9" s="18" t="s">
        <v>8</v>
      </c>
      <c r="C9" s="17" t="s">
        <v>6</v>
      </c>
      <c r="D9" s="20">
        <v>-57215.28</v>
      </c>
    </row>
    <row r="10" spans="1:4" x14ac:dyDescent="0.25">
      <c r="A10" s="34" t="s">
        <v>9</v>
      </c>
      <c r="B10" s="34"/>
      <c r="C10" s="34"/>
      <c r="D10" s="34"/>
    </row>
    <row r="11" spans="1:4" x14ac:dyDescent="0.25">
      <c r="A11" s="4" t="s">
        <v>10</v>
      </c>
      <c r="B11" s="5" t="s">
        <v>11</v>
      </c>
      <c r="C11" s="1" t="s">
        <v>6</v>
      </c>
      <c r="D11" s="15">
        <v>71447.34</v>
      </c>
    </row>
    <row r="12" spans="1:4" x14ac:dyDescent="0.25">
      <c r="A12" s="4" t="s">
        <v>12</v>
      </c>
      <c r="B12" s="6" t="s">
        <v>13</v>
      </c>
      <c r="C12" s="1" t="s">
        <v>6</v>
      </c>
      <c r="D12" s="15">
        <v>22303.26</v>
      </c>
    </row>
    <row r="13" spans="1:4" x14ac:dyDescent="0.25">
      <c r="A13" s="7"/>
      <c r="B13" s="8" t="s">
        <v>14</v>
      </c>
      <c r="C13" s="1" t="s">
        <v>6</v>
      </c>
      <c r="D13" s="21">
        <f>D10+D11+D12</f>
        <v>93750.599999999991</v>
      </c>
    </row>
    <row r="14" spans="1:4" x14ac:dyDescent="0.25">
      <c r="A14" s="34" t="s">
        <v>15</v>
      </c>
      <c r="B14" s="34"/>
      <c r="C14" s="34"/>
      <c r="D14" s="34"/>
    </row>
    <row r="15" spans="1:4" x14ac:dyDescent="0.25">
      <c r="A15" s="4" t="s">
        <v>16</v>
      </c>
      <c r="B15" s="5" t="s">
        <v>11</v>
      </c>
      <c r="C15" s="1" t="s">
        <v>6</v>
      </c>
      <c r="D15" s="15">
        <v>64980.55</v>
      </c>
    </row>
    <row r="16" spans="1:4" ht="30" x14ac:dyDescent="0.25">
      <c r="A16" s="4" t="s">
        <v>53</v>
      </c>
      <c r="B16" s="22" t="s">
        <v>54</v>
      </c>
      <c r="C16" s="1" t="s">
        <v>6</v>
      </c>
      <c r="D16" s="15">
        <v>7494.36</v>
      </c>
    </row>
    <row r="17" spans="1:4" x14ac:dyDescent="0.25">
      <c r="A17" s="4" t="s">
        <v>17</v>
      </c>
      <c r="B17" s="6" t="s">
        <v>13</v>
      </c>
      <c r="C17" s="1" t="s">
        <v>6</v>
      </c>
      <c r="D17" s="15">
        <v>22705.759999999998</v>
      </c>
    </row>
    <row r="18" spans="1:4" ht="30" x14ac:dyDescent="0.25">
      <c r="A18" s="4" t="s">
        <v>55</v>
      </c>
      <c r="B18" s="23" t="s">
        <v>67</v>
      </c>
      <c r="C18" s="1" t="s">
        <v>6</v>
      </c>
      <c r="D18" s="15">
        <v>3073.96</v>
      </c>
    </row>
    <row r="19" spans="1:4" x14ac:dyDescent="0.25">
      <c r="A19" s="7"/>
      <c r="B19" s="8" t="s">
        <v>14</v>
      </c>
      <c r="C19" s="1" t="s">
        <v>6</v>
      </c>
      <c r="D19" s="21">
        <f>D15+D16+D17+D18</f>
        <v>98254.63</v>
      </c>
    </row>
    <row r="20" spans="1:4" x14ac:dyDescent="0.25">
      <c r="A20" s="34" t="s">
        <v>20</v>
      </c>
      <c r="B20" s="34"/>
      <c r="C20" s="34"/>
      <c r="D20" s="34"/>
    </row>
    <row r="21" spans="1:4" x14ac:dyDescent="0.25">
      <c r="A21" s="4" t="s">
        <v>21</v>
      </c>
      <c r="B21" s="1" t="s">
        <v>22</v>
      </c>
      <c r="C21" s="1" t="s">
        <v>6</v>
      </c>
      <c r="D21" s="15">
        <v>46440.77</v>
      </c>
    </row>
    <row r="22" spans="1:4" x14ac:dyDescent="0.25">
      <c r="A22" s="4" t="s">
        <v>23</v>
      </c>
      <c r="B22" s="1" t="s">
        <v>24</v>
      </c>
      <c r="C22" s="1" t="s">
        <v>6</v>
      </c>
      <c r="D22" s="15">
        <v>3636</v>
      </c>
    </row>
    <row r="23" spans="1:4" x14ac:dyDescent="0.25">
      <c r="A23" s="4" t="s">
        <v>25</v>
      </c>
      <c r="B23" s="1" t="s">
        <v>26</v>
      </c>
      <c r="C23" s="1" t="s">
        <v>6</v>
      </c>
      <c r="D23" s="15">
        <v>1754.47</v>
      </c>
    </row>
    <row r="24" spans="1:4" x14ac:dyDescent="0.25">
      <c r="A24" s="4" t="s">
        <v>27</v>
      </c>
      <c r="B24" s="1" t="s">
        <v>28</v>
      </c>
      <c r="C24" s="1" t="s">
        <v>6</v>
      </c>
      <c r="D24" s="15"/>
    </row>
    <row r="25" spans="1:4" x14ac:dyDescent="0.25">
      <c r="A25" s="4" t="s">
        <v>29</v>
      </c>
      <c r="B25" s="1" t="s">
        <v>30</v>
      </c>
      <c r="C25" s="1" t="s">
        <v>6</v>
      </c>
      <c r="D25" s="15"/>
    </row>
    <row r="26" spans="1:4" x14ac:dyDescent="0.25">
      <c r="A26" s="7"/>
      <c r="B26" s="10" t="s">
        <v>14</v>
      </c>
      <c r="C26" s="1" t="s">
        <v>6</v>
      </c>
      <c r="D26" s="21">
        <f>D21+D22+D23+D24+D25</f>
        <v>51831.24</v>
      </c>
    </row>
    <row r="27" spans="1:4" x14ac:dyDescent="0.25">
      <c r="A27" s="24"/>
      <c r="B27" s="25" t="s">
        <v>59</v>
      </c>
      <c r="C27" s="26" t="s">
        <v>6</v>
      </c>
      <c r="D27" s="27">
        <f>D28+D29</f>
        <v>-96633.59</v>
      </c>
    </row>
    <row r="28" spans="1:4" x14ac:dyDescent="0.25">
      <c r="A28" s="24"/>
      <c r="B28" s="25" t="s">
        <v>7</v>
      </c>
      <c r="C28" s="26" t="s">
        <v>6</v>
      </c>
      <c r="D28" s="28">
        <f>D8+D15+D16-D21-D22-D23</f>
        <v>-65198.029999999992</v>
      </c>
    </row>
    <row r="29" spans="1:4" x14ac:dyDescent="0.25">
      <c r="A29" s="24"/>
      <c r="B29" s="25" t="s">
        <v>8</v>
      </c>
      <c r="C29" s="26" t="s">
        <v>6</v>
      </c>
      <c r="D29" s="28">
        <f>D9+D17+D18-D25</f>
        <v>-31435.560000000005</v>
      </c>
    </row>
    <row r="30" spans="1:4" x14ac:dyDescent="0.25">
      <c r="A30" s="34" t="s">
        <v>31</v>
      </c>
      <c r="B30" s="34"/>
      <c r="C30" s="34"/>
      <c r="D30" s="34"/>
    </row>
    <row r="31" spans="1:4" x14ac:dyDescent="0.25">
      <c r="A31" s="4" t="s">
        <v>32</v>
      </c>
      <c r="B31" s="1" t="s">
        <v>11</v>
      </c>
      <c r="C31" s="1" t="s">
        <v>6</v>
      </c>
      <c r="D31" s="15">
        <v>10444.540000000001</v>
      </c>
    </row>
    <row r="32" spans="1:4" x14ac:dyDescent="0.25">
      <c r="A32" s="4" t="s">
        <v>33</v>
      </c>
      <c r="B32" s="1" t="s">
        <v>13</v>
      </c>
      <c r="C32" s="1" t="s">
        <v>6</v>
      </c>
      <c r="D32" s="15">
        <f>331.24+2684.29</f>
        <v>3015.5299999999997</v>
      </c>
    </row>
    <row r="33" spans="1:4" x14ac:dyDescent="0.25">
      <c r="A33" s="4" t="s">
        <v>34</v>
      </c>
      <c r="B33" s="1" t="s">
        <v>35</v>
      </c>
      <c r="C33" s="1" t="s">
        <v>6</v>
      </c>
      <c r="D33" s="15">
        <v>2364.61</v>
      </c>
    </row>
    <row r="34" spans="1:4" x14ac:dyDescent="0.25">
      <c r="A34" s="4" t="s">
        <v>36</v>
      </c>
      <c r="B34" s="1" t="s">
        <v>37</v>
      </c>
      <c r="C34" s="1" t="s">
        <v>6</v>
      </c>
      <c r="D34" s="15">
        <v>41483.49</v>
      </c>
    </row>
    <row r="35" spans="1:4" x14ac:dyDescent="0.25">
      <c r="A35" s="4" t="s">
        <v>38</v>
      </c>
      <c r="B35" s="1" t="s">
        <v>39</v>
      </c>
      <c r="C35" s="1" t="s">
        <v>6</v>
      </c>
      <c r="D35" s="15">
        <v>3570.96</v>
      </c>
    </row>
    <row r="36" spans="1:4" x14ac:dyDescent="0.25">
      <c r="A36" s="4" t="s">
        <v>60</v>
      </c>
      <c r="B36" s="1" t="s">
        <v>61</v>
      </c>
      <c r="C36" s="1" t="s">
        <v>6</v>
      </c>
      <c r="D36" s="15">
        <v>718.42</v>
      </c>
    </row>
    <row r="37" spans="1:4" x14ac:dyDescent="0.25">
      <c r="A37" s="4" t="s">
        <v>62</v>
      </c>
      <c r="B37" s="1" t="s">
        <v>63</v>
      </c>
      <c r="C37" s="1" t="s">
        <v>6</v>
      </c>
      <c r="D37" s="15">
        <v>154.71</v>
      </c>
    </row>
    <row r="38" spans="1:4" x14ac:dyDescent="0.25">
      <c r="A38" s="7"/>
      <c r="B38" s="10" t="s">
        <v>40</v>
      </c>
      <c r="C38" s="1" t="s">
        <v>6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42</v>
      </c>
      <c r="B40" s="35"/>
      <c r="C40" s="35"/>
      <c r="D40" s="35"/>
    </row>
    <row r="41" spans="1:4" x14ac:dyDescent="0.25">
      <c r="A41" s="12" t="s">
        <v>43</v>
      </c>
      <c r="B41" s="13"/>
      <c r="C41" s="13"/>
      <c r="D41" s="29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48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89.25" customHeight="1" x14ac:dyDescent="0.25">
      <c r="A4" s="37" t="s">
        <v>93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1</v>
      </c>
      <c r="B6" s="2" t="s">
        <v>2</v>
      </c>
      <c r="C6" s="2" t="s">
        <v>3</v>
      </c>
      <c r="D6" s="16" t="s">
        <v>4</v>
      </c>
    </row>
    <row r="7" spans="1:4" x14ac:dyDescent="0.25">
      <c r="A7" s="17"/>
      <c r="B7" s="18" t="s">
        <v>5</v>
      </c>
      <c r="C7" s="17" t="s">
        <v>6</v>
      </c>
      <c r="D7" s="19">
        <f>D8+D9</f>
        <v>69823.76999999999</v>
      </c>
    </row>
    <row r="8" spans="1:4" x14ac:dyDescent="0.25">
      <c r="A8" s="17"/>
      <c r="B8" s="18" t="s">
        <v>7</v>
      </c>
      <c r="C8" s="17" t="s">
        <v>6</v>
      </c>
      <c r="D8" s="20">
        <v>89672.42</v>
      </c>
    </row>
    <row r="9" spans="1:4" x14ac:dyDescent="0.25">
      <c r="A9" s="17"/>
      <c r="B9" s="18" t="s">
        <v>8</v>
      </c>
      <c r="C9" s="17" t="s">
        <v>6</v>
      </c>
      <c r="D9" s="20">
        <v>-19848.650000000001</v>
      </c>
    </row>
    <row r="10" spans="1:4" x14ac:dyDescent="0.25">
      <c r="A10" s="34" t="s">
        <v>9</v>
      </c>
      <c r="B10" s="34"/>
      <c r="C10" s="34"/>
      <c r="D10" s="34"/>
    </row>
    <row r="11" spans="1:4" x14ac:dyDescent="0.25">
      <c r="A11" s="4" t="s">
        <v>10</v>
      </c>
      <c r="B11" s="5" t="s">
        <v>11</v>
      </c>
      <c r="C11" s="1" t="s">
        <v>6</v>
      </c>
      <c r="D11" s="15">
        <v>248401.14</v>
      </c>
    </row>
    <row r="12" spans="1:4" x14ac:dyDescent="0.25">
      <c r="A12" s="4" t="s">
        <v>12</v>
      </c>
      <c r="B12" s="6" t="s">
        <v>13</v>
      </c>
      <c r="C12" s="1" t="s">
        <v>6</v>
      </c>
      <c r="D12" s="15">
        <v>97969.919999999998</v>
      </c>
    </row>
    <row r="13" spans="1:4" x14ac:dyDescent="0.25">
      <c r="A13" s="7"/>
      <c r="B13" s="8" t="s">
        <v>14</v>
      </c>
      <c r="C13" s="1" t="s">
        <v>6</v>
      </c>
      <c r="D13" s="21">
        <f>D10+D11+D12</f>
        <v>346371.06</v>
      </c>
    </row>
    <row r="14" spans="1:4" x14ac:dyDescent="0.25">
      <c r="A14" s="34" t="s">
        <v>15</v>
      </c>
      <c r="B14" s="34"/>
      <c r="C14" s="34"/>
      <c r="D14" s="34"/>
    </row>
    <row r="15" spans="1:4" x14ac:dyDescent="0.25">
      <c r="A15" s="4" t="s">
        <v>16</v>
      </c>
      <c r="B15" s="5" t="s">
        <v>11</v>
      </c>
      <c r="C15" s="1" t="s">
        <v>6</v>
      </c>
      <c r="D15" s="15">
        <v>171144.83</v>
      </c>
    </row>
    <row r="16" spans="1:4" x14ac:dyDescent="0.25">
      <c r="A16" s="4" t="s">
        <v>17</v>
      </c>
      <c r="B16" s="6" t="s">
        <v>13</v>
      </c>
      <c r="C16" s="1" t="s">
        <v>6</v>
      </c>
      <c r="D16" s="15">
        <v>67573.03</v>
      </c>
    </row>
    <row r="17" spans="1:4" x14ac:dyDescent="0.25">
      <c r="A17" s="7"/>
      <c r="B17" s="8" t="s">
        <v>14</v>
      </c>
      <c r="C17" s="1" t="s">
        <v>6</v>
      </c>
      <c r="D17" s="21">
        <f>D15+D16</f>
        <v>238717.86</v>
      </c>
    </row>
    <row r="18" spans="1:4" x14ac:dyDescent="0.25">
      <c r="A18" s="34" t="s">
        <v>20</v>
      </c>
      <c r="B18" s="34"/>
      <c r="C18" s="34"/>
      <c r="D18" s="34"/>
    </row>
    <row r="19" spans="1:4" x14ac:dyDescent="0.25">
      <c r="A19" s="4" t="s">
        <v>21</v>
      </c>
      <c r="B19" s="1" t="s">
        <v>22</v>
      </c>
      <c r="C19" s="1" t="s">
        <v>6</v>
      </c>
      <c r="D19" s="15">
        <v>161460.74</v>
      </c>
    </row>
    <row r="20" spans="1:4" x14ac:dyDescent="0.25">
      <c r="A20" s="4" t="s">
        <v>23</v>
      </c>
      <c r="B20" s="1" t="s">
        <v>24</v>
      </c>
      <c r="C20" s="1" t="s">
        <v>6</v>
      </c>
      <c r="D20" s="15">
        <v>12641.28</v>
      </c>
    </row>
    <row r="21" spans="1:4" x14ac:dyDescent="0.25">
      <c r="A21" s="4" t="s">
        <v>25</v>
      </c>
      <c r="B21" s="1" t="s">
        <v>26</v>
      </c>
      <c r="C21" s="1" t="s">
        <v>6</v>
      </c>
      <c r="D21" s="15">
        <v>4620.91</v>
      </c>
    </row>
    <row r="22" spans="1:4" x14ac:dyDescent="0.25">
      <c r="A22" s="31" t="s">
        <v>27</v>
      </c>
      <c r="B22" s="10" t="s">
        <v>28</v>
      </c>
      <c r="C22" s="10" t="s">
        <v>6</v>
      </c>
      <c r="D22" s="21">
        <f>D23+D24</f>
        <v>15368</v>
      </c>
    </row>
    <row r="23" spans="1:4" x14ac:dyDescent="0.25">
      <c r="A23" s="4" t="s">
        <v>76</v>
      </c>
      <c r="B23" s="1" t="s">
        <v>94</v>
      </c>
      <c r="C23" s="1" t="s">
        <v>6</v>
      </c>
      <c r="D23" s="15">
        <v>8986</v>
      </c>
    </row>
    <row r="24" spans="1:4" x14ac:dyDescent="0.25">
      <c r="A24" s="4" t="s">
        <v>95</v>
      </c>
      <c r="B24" s="1" t="s">
        <v>96</v>
      </c>
      <c r="C24" s="1" t="s">
        <v>6</v>
      </c>
      <c r="D24" s="15">
        <v>6382</v>
      </c>
    </row>
    <row r="25" spans="1:4" x14ac:dyDescent="0.25">
      <c r="A25" s="31" t="s">
        <v>29</v>
      </c>
      <c r="B25" s="10" t="s">
        <v>30</v>
      </c>
      <c r="C25" s="10" t="s">
        <v>6</v>
      </c>
      <c r="D25" s="21">
        <v>15240</v>
      </c>
    </row>
    <row r="26" spans="1:4" x14ac:dyDescent="0.25">
      <c r="A26" s="4" t="s">
        <v>57</v>
      </c>
      <c r="B26" s="1" t="s">
        <v>97</v>
      </c>
      <c r="C26" s="1" t="s">
        <v>6</v>
      </c>
      <c r="D26" s="15">
        <v>15240</v>
      </c>
    </row>
    <row r="27" spans="1:4" x14ac:dyDescent="0.25">
      <c r="A27" s="7"/>
      <c r="B27" s="10" t="s">
        <v>14</v>
      </c>
      <c r="C27" s="1" t="s">
        <v>6</v>
      </c>
      <c r="D27" s="21">
        <f>D19+D20+D21+D22+D25</f>
        <v>209330.93</v>
      </c>
    </row>
    <row r="28" spans="1:4" x14ac:dyDescent="0.25">
      <c r="A28" s="24"/>
      <c r="B28" s="25" t="s">
        <v>59</v>
      </c>
      <c r="C28" s="26" t="s">
        <v>6</v>
      </c>
      <c r="D28" s="27">
        <f>D29+D30</f>
        <v>129607.59</v>
      </c>
    </row>
    <row r="29" spans="1:4" x14ac:dyDescent="0.25">
      <c r="A29" s="24"/>
      <c r="B29" s="25" t="s">
        <v>7</v>
      </c>
      <c r="C29" s="26" t="s">
        <v>6</v>
      </c>
      <c r="D29" s="28">
        <f>D8+D15-D19-D20-D21-D22</f>
        <v>66726.320000000007</v>
      </c>
    </row>
    <row r="30" spans="1:4" x14ac:dyDescent="0.25">
      <c r="A30" s="24"/>
      <c r="B30" s="25" t="s">
        <v>8</v>
      </c>
      <c r="C30" s="26" t="s">
        <v>6</v>
      </c>
      <c r="D30" s="28">
        <f>D9+D12-D25</f>
        <v>62881.26999999999</v>
      </c>
    </row>
    <row r="31" spans="1:4" x14ac:dyDescent="0.25">
      <c r="A31" s="34" t="s">
        <v>31</v>
      </c>
      <c r="B31" s="34"/>
      <c r="C31" s="34"/>
      <c r="D31" s="34"/>
    </row>
    <row r="32" spans="1:4" x14ac:dyDescent="0.25">
      <c r="A32" s="4" t="s">
        <v>32</v>
      </c>
      <c r="B32" s="1" t="s">
        <v>11</v>
      </c>
      <c r="C32" s="1" t="s">
        <v>6</v>
      </c>
      <c r="D32" s="15">
        <v>106777.2</v>
      </c>
    </row>
    <row r="33" spans="1:4" x14ac:dyDescent="0.25">
      <c r="A33" s="4" t="s">
        <v>33</v>
      </c>
      <c r="B33" s="1" t="s">
        <v>13</v>
      </c>
      <c r="C33" s="1" t="s">
        <v>6</v>
      </c>
      <c r="D33" s="15">
        <v>39765.08</v>
      </c>
    </row>
    <row r="34" spans="1:4" x14ac:dyDescent="0.25">
      <c r="A34" s="4" t="s">
        <v>34</v>
      </c>
      <c r="B34" s="1" t="s">
        <v>35</v>
      </c>
      <c r="C34" s="1" t="s">
        <v>6</v>
      </c>
      <c r="D34" s="15">
        <v>12421.77</v>
      </c>
    </row>
    <row r="35" spans="1:4" x14ac:dyDescent="0.25">
      <c r="A35" s="4" t="s">
        <v>36</v>
      </c>
      <c r="B35" s="1" t="s">
        <v>37</v>
      </c>
      <c r="C35" s="1" t="s">
        <v>6</v>
      </c>
      <c r="D35" s="15">
        <v>184343.39</v>
      </c>
    </row>
    <row r="36" spans="1:4" x14ac:dyDescent="0.25">
      <c r="A36" s="4" t="s">
        <v>38</v>
      </c>
      <c r="B36" s="1" t="s">
        <v>39</v>
      </c>
      <c r="C36" s="1" t="s">
        <v>6</v>
      </c>
      <c r="D36" s="15">
        <v>53133.96</v>
      </c>
    </row>
    <row r="37" spans="1:4" x14ac:dyDescent="0.25">
      <c r="A37" s="4" t="s">
        <v>60</v>
      </c>
      <c r="B37" s="1" t="s">
        <v>61</v>
      </c>
      <c r="C37" s="1" t="s">
        <v>6</v>
      </c>
      <c r="D37" s="15">
        <v>15429.42</v>
      </c>
    </row>
    <row r="38" spans="1:4" x14ac:dyDescent="0.25">
      <c r="A38" s="4" t="s">
        <v>62</v>
      </c>
      <c r="B38" s="1" t="s">
        <v>63</v>
      </c>
      <c r="C38" s="1" t="s">
        <v>6</v>
      </c>
      <c r="D38" s="15">
        <v>1991.81</v>
      </c>
    </row>
    <row r="39" spans="1:4" x14ac:dyDescent="0.25">
      <c r="A39" s="7"/>
      <c r="B39" s="10" t="s">
        <v>40</v>
      </c>
      <c r="C39" s="1" t="s">
        <v>6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42</v>
      </c>
      <c r="B41" s="35"/>
      <c r="C41" s="35"/>
      <c r="D41" s="35"/>
    </row>
    <row r="42" spans="1:4" x14ac:dyDescent="0.25">
      <c r="A42" s="12" t="s">
        <v>43</v>
      </c>
      <c r="B42" s="13"/>
      <c r="C42" s="13"/>
      <c r="D42" s="29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48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/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98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1</v>
      </c>
      <c r="B6" s="2" t="s">
        <v>2</v>
      </c>
      <c r="C6" s="2" t="s">
        <v>3</v>
      </c>
      <c r="D6" s="16" t="s">
        <v>4</v>
      </c>
    </row>
    <row r="7" spans="1:4" ht="16.5" customHeight="1" x14ac:dyDescent="0.25">
      <c r="A7" s="1"/>
      <c r="B7" s="3" t="s">
        <v>5</v>
      </c>
      <c r="C7" s="1" t="s">
        <v>6</v>
      </c>
      <c r="D7" s="21">
        <f>D8+D9</f>
        <v>26084.52</v>
      </c>
    </row>
    <row r="8" spans="1:4" ht="16.5" customHeight="1" x14ac:dyDescent="0.25">
      <c r="A8" s="1"/>
      <c r="B8" s="3" t="s">
        <v>7</v>
      </c>
      <c r="C8" s="1" t="s">
        <v>6</v>
      </c>
      <c r="D8" s="15">
        <v>-5867.75</v>
      </c>
    </row>
    <row r="9" spans="1:4" ht="16.5" customHeight="1" x14ac:dyDescent="0.25">
      <c r="A9" s="1"/>
      <c r="B9" s="3" t="s">
        <v>8</v>
      </c>
      <c r="C9" s="1" t="s">
        <v>6</v>
      </c>
      <c r="D9" s="15">
        <v>31952.27</v>
      </c>
    </row>
    <row r="10" spans="1:4" ht="16.5" customHeight="1" x14ac:dyDescent="0.25">
      <c r="A10" s="34" t="s">
        <v>9</v>
      </c>
      <c r="B10" s="34"/>
      <c r="C10" s="34"/>
      <c r="D10" s="34"/>
    </row>
    <row r="11" spans="1:4" ht="16.5" customHeight="1" x14ac:dyDescent="0.25">
      <c r="A11" s="4" t="s">
        <v>10</v>
      </c>
      <c r="B11" s="5" t="s">
        <v>11</v>
      </c>
      <c r="C11" s="1" t="s">
        <v>6</v>
      </c>
      <c r="D11" s="15">
        <v>205808.96</v>
      </c>
    </row>
    <row r="12" spans="1:4" ht="16.5" customHeight="1" x14ac:dyDescent="0.25">
      <c r="A12" s="4" t="s">
        <v>12</v>
      </c>
      <c r="B12" s="6" t="s">
        <v>13</v>
      </c>
      <c r="C12" s="1" t="s">
        <v>6</v>
      </c>
      <c r="D12" s="15">
        <v>79484</v>
      </c>
    </row>
    <row r="13" spans="1:4" ht="16.5" customHeight="1" x14ac:dyDescent="0.25">
      <c r="A13" s="7"/>
      <c r="B13" s="8" t="s">
        <v>14</v>
      </c>
      <c r="C13" s="1" t="s">
        <v>6</v>
      </c>
      <c r="D13" s="21">
        <f>D10+D11+D12</f>
        <v>285292.95999999996</v>
      </c>
    </row>
    <row r="14" spans="1:4" ht="16.5" customHeight="1" x14ac:dyDescent="0.25">
      <c r="A14" s="34" t="s">
        <v>15</v>
      </c>
      <c r="B14" s="34"/>
      <c r="C14" s="34"/>
      <c r="D14" s="34"/>
    </row>
    <row r="15" spans="1:4" ht="16.5" customHeight="1" x14ac:dyDescent="0.25">
      <c r="A15" s="4" t="s">
        <v>16</v>
      </c>
      <c r="B15" s="5" t="s">
        <v>11</v>
      </c>
      <c r="C15" s="1" t="s">
        <v>6</v>
      </c>
      <c r="D15" s="15">
        <v>130602.82</v>
      </c>
    </row>
    <row r="16" spans="1:4" ht="16.5" customHeight="1" x14ac:dyDescent="0.25">
      <c r="A16" s="4" t="s">
        <v>17</v>
      </c>
      <c r="B16" s="6" t="s">
        <v>13</v>
      </c>
      <c r="C16" s="1" t="s">
        <v>6</v>
      </c>
      <c r="D16" s="15">
        <v>73135.350000000006</v>
      </c>
    </row>
    <row r="17" spans="1:4" ht="16.5" customHeight="1" x14ac:dyDescent="0.25">
      <c r="A17" s="4" t="s">
        <v>18</v>
      </c>
      <c r="B17" s="1" t="s">
        <v>19</v>
      </c>
      <c r="C17" s="1" t="s">
        <v>6</v>
      </c>
      <c r="D17" s="15">
        <v>41714.559999999998</v>
      </c>
    </row>
    <row r="18" spans="1:4" ht="16.5" customHeight="1" x14ac:dyDescent="0.25">
      <c r="A18" s="7"/>
      <c r="B18" s="8" t="s">
        <v>14</v>
      </c>
      <c r="C18" s="1" t="s">
        <v>6</v>
      </c>
      <c r="D18" s="21">
        <f>D15+D16+D17</f>
        <v>245452.73</v>
      </c>
    </row>
    <row r="19" spans="1:4" ht="16.5" customHeight="1" x14ac:dyDescent="0.25">
      <c r="A19" s="34" t="s">
        <v>20</v>
      </c>
      <c r="B19" s="34"/>
      <c r="C19" s="34"/>
      <c r="D19" s="34"/>
    </row>
    <row r="20" spans="1:4" ht="16.5" customHeight="1" x14ac:dyDescent="0.25">
      <c r="A20" s="4" t="s">
        <v>21</v>
      </c>
      <c r="B20" s="1" t="s">
        <v>22</v>
      </c>
      <c r="C20" s="1" t="s">
        <v>6</v>
      </c>
      <c r="D20" s="15">
        <v>133775.82</v>
      </c>
    </row>
    <row r="21" spans="1:4" ht="16.5" customHeight="1" x14ac:dyDescent="0.25">
      <c r="A21" s="4" t="s">
        <v>23</v>
      </c>
      <c r="B21" s="1" t="s">
        <v>24</v>
      </c>
      <c r="C21" s="1" t="s">
        <v>6</v>
      </c>
      <c r="D21" s="15">
        <v>10576</v>
      </c>
    </row>
    <row r="22" spans="1:4" ht="16.5" customHeight="1" x14ac:dyDescent="0.25">
      <c r="A22" s="4" t="s">
        <v>25</v>
      </c>
      <c r="B22" s="1" t="s">
        <v>26</v>
      </c>
      <c r="C22" s="1" t="s">
        <v>6</v>
      </c>
      <c r="D22" s="15">
        <v>3526.28</v>
      </c>
    </row>
    <row r="23" spans="1:4" ht="16.5" customHeight="1" x14ac:dyDescent="0.25">
      <c r="A23" s="4" t="s">
        <v>27</v>
      </c>
      <c r="B23" s="1" t="s">
        <v>28</v>
      </c>
      <c r="C23" s="1" t="s">
        <v>6</v>
      </c>
      <c r="D23" s="15"/>
    </row>
    <row r="24" spans="1:4" ht="16.5" customHeight="1" x14ac:dyDescent="0.25">
      <c r="A24" s="4" t="s">
        <v>29</v>
      </c>
      <c r="B24" s="1" t="s">
        <v>30</v>
      </c>
      <c r="C24" s="1" t="s">
        <v>6</v>
      </c>
      <c r="D24" s="15"/>
    </row>
    <row r="25" spans="1:4" ht="16.5" customHeight="1" x14ac:dyDescent="0.25">
      <c r="A25" s="7"/>
      <c r="B25" s="10" t="s">
        <v>14</v>
      </c>
      <c r="C25" s="1" t="s">
        <v>6</v>
      </c>
      <c r="D25" s="21">
        <f>D20+D21+D22+D23+D24</f>
        <v>147878.1</v>
      </c>
    </row>
    <row r="26" spans="1:4" ht="16.5" customHeight="1" x14ac:dyDescent="0.25">
      <c r="A26" s="34" t="s">
        <v>31</v>
      </c>
      <c r="B26" s="34"/>
      <c r="C26" s="34"/>
      <c r="D26" s="34"/>
    </row>
    <row r="27" spans="1:4" ht="16.5" customHeight="1" x14ac:dyDescent="0.25">
      <c r="A27" s="4" t="s">
        <v>32</v>
      </c>
      <c r="B27" s="1" t="s">
        <v>11</v>
      </c>
      <c r="C27" s="1" t="s">
        <v>6</v>
      </c>
      <c r="D27" s="15">
        <v>94056.03</v>
      </c>
    </row>
    <row r="28" spans="1:4" ht="16.5" customHeight="1" x14ac:dyDescent="0.25">
      <c r="A28" s="4" t="s">
        <v>33</v>
      </c>
      <c r="B28" s="1" t="s">
        <v>13</v>
      </c>
      <c r="C28" s="1" t="s">
        <v>6</v>
      </c>
      <c r="D28" s="15">
        <v>13059.58</v>
      </c>
    </row>
    <row r="29" spans="1:4" ht="16.5" customHeight="1" x14ac:dyDescent="0.25">
      <c r="A29" s="4" t="s">
        <v>34</v>
      </c>
      <c r="B29" s="1" t="s">
        <v>35</v>
      </c>
      <c r="C29" s="1" t="s">
        <v>6</v>
      </c>
      <c r="D29" s="15">
        <v>4837.22</v>
      </c>
    </row>
    <row r="30" spans="1:4" ht="16.5" customHeight="1" x14ac:dyDescent="0.25">
      <c r="A30" s="4" t="s">
        <v>36</v>
      </c>
      <c r="B30" s="1" t="s">
        <v>37</v>
      </c>
      <c r="C30" s="1" t="s">
        <v>6</v>
      </c>
      <c r="D30" s="15">
        <v>145318.01999999999</v>
      </c>
    </row>
    <row r="31" spans="1:4" ht="16.5" customHeight="1" x14ac:dyDescent="0.25">
      <c r="A31" s="4" t="s">
        <v>38</v>
      </c>
      <c r="B31" s="1" t="s">
        <v>39</v>
      </c>
      <c r="C31" s="1" t="s">
        <v>6</v>
      </c>
      <c r="D31" s="15">
        <v>21272.86</v>
      </c>
    </row>
    <row r="32" spans="1:4" ht="16.5" customHeight="1" x14ac:dyDescent="0.25">
      <c r="A32" s="7"/>
      <c r="B32" s="10" t="s">
        <v>40</v>
      </c>
      <c r="C32" s="1" t="s">
        <v>6</v>
      </c>
      <c r="D32" s="21"/>
    </row>
    <row r="33" spans="1:4" ht="16.5" customHeight="1" x14ac:dyDescent="0.25">
      <c r="A33" s="7"/>
      <c r="B33" s="3" t="s">
        <v>41</v>
      </c>
      <c r="C33" s="1" t="s">
        <v>6</v>
      </c>
      <c r="D33" s="21">
        <f>D34+D35+D36</f>
        <v>123659.15000000001</v>
      </c>
    </row>
    <row r="34" spans="1:4" ht="16.5" customHeight="1" x14ac:dyDescent="0.25">
      <c r="A34" s="7"/>
      <c r="B34" s="3" t="s">
        <v>7</v>
      </c>
      <c r="C34" s="1" t="s">
        <v>6</v>
      </c>
      <c r="D34" s="15">
        <f>D8+D15-D20-D21-D22</f>
        <v>-23143.03</v>
      </c>
    </row>
    <row r="35" spans="1:4" ht="16.5" customHeight="1" x14ac:dyDescent="0.25">
      <c r="A35" s="7"/>
      <c r="B35" s="3" t="s">
        <v>8</v>
      </c>
      <c r="C35" s="1" t="s">
        <v>6</v>
      </c>
      <c r="D35" s="15">
        <f>D9+D16-D24</f>
        <v>105087.62000000001</v>
      </c>
    </row>
    <row r="36" spans="1:4" ht="16.5" customHeight="1" x14ac:dyDescent="0.25">
      <c r="A36" s="7"/>
      <c r="B36" s="3" t="s">
        <v>99</v>
      </c>
      <c r="C36" s="1" t="s">
        <v>6</v>
      </c>
      <c r="D36" s="15">
        <f>D17</f>
        <v>41714.559999999998</v>
      </c>
    </row>
    <row r="37" spans="1:4" ht="16.5" customHeight="1" x14ac:dyDescent="0.25">
      <c r="A37" s="11"/>
      <c r="D37" s="14"/>
    </row>
    <row r="38" spans="1:4" ht="16.5" customHeight="1" x14ac:dyDescent="0.25">
      <c r="A38" s="35" t="s">
        <v>42</v>
      </c>
      <c r="B38" s="35"/>
      <c r="C38" s="35"/>
      <c r="D38" s="35"/>
    </row>
    <row r="39" spans="1:4" ht="16.5" customHeight="1" x14ac:dyDescent="0.25">
      <c r="A39" s="12" t="s">
        <v>43</v>
      </c>
      <c r="B39" s="13"/>
      <c r="C39" s="13"/>
      <c r="D39" s="29"/>
    </row>
    <row r="40" spans="1:4" ht="16.5" customHeight="1" x14ac:dyDescent="0.25">
      <c r="A40" s="12" t="s">
        <v>44</v>
      </c>
      <c r="B40" s="13"/>
      <c r="C40" s="13"/>
      <c r="D40" s="29"/>
    </row>
    <row r="41" spans="1:4" ht="16.5" customHeight="1" x14ac:dyDescent="0.25">
      <c r="A41" s="12" t="s">
        <v>45</v>
      </c>
      <c r="B41" s="13"/>
      <c r="C41" s="13"/>
      <c r="D41" s="29"/>
    </row>
    <row r="42" spans="1:4" ht="16.5" customHeight="1" x14ac:dyDescent="0.25">
      <c r="A42" s="12" t="s">
        <v>46</v>
      </c>
      <c r="B42" s="13"/>
      <c r="C42" s="13"/>
      <c r="D42" s="29"/>
    </row>
    <row r="43" spans="1:4" ht="16.5" customHeight="1" x14ac:dyDescent="0.25">
      <c r="A43" s="12" t="s">
        <v>47</v>
      </c>
      <c r="B43" s="13"/>
      <c r="C43" s="13"/>
      <c r="D43" s="29"/>
    </row>
    <row r="44" spans="1:4" ht="16.5" customHeight="1" x14ac:dyDescent="0.25">
      <c r="A44" s="12"/>
      <c r="B44" s="13"/>
      <c r="C44" s="13"/>
      <c r="D44" s="29"/>
    </row>
    <row r="45" spans="1:4" ht="16.5" customHeight="1" x14ac:dyDescent="0.25">
      <c r="A45" s="12"/>
      <c r="B45" s="9" t="s">
        <v>48</v>
      </c>
      <c r="D45" s="14"/>
    </row>
    <row r="46" spans="1:4" ht="16.5" customHeight="1" x14ac:dyDescent="0.25">
      <c r="A46" s="12"/>
      <c r="C46" t="s">
        <v>49</v>
      </c>
      <c r="D46" s="14"/>
    </row>
  </sheetData>
  <mergeCells count="7">
    <mergeCell ref="A26:D26"/>
    <mergeCell ref="A38:D38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51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100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1</v>
      </c>
      <c r="B6" s="2" t="s">
        <v>2</v>
      </c>
      <c r="C6" s="2" t="s">
        <v>3</v>
      </c>
      <c r="D6" s="16" t="s">
        <v>4</v>
      </c>
    </row>
    <row r="7" spans="1:4" x14ac:dyDescent="0.25">
      <c r="A7" s="1"/>
      <c r="B7" s="3" t="s">
        <v>5</v>
      </c>
      <c r="C7" s="1" t="s">
        <v>6</v>
      </c>
      <c r="D7" s="21">
        <f>D8+D9</f>
        <v>-288773.43</v>
      </c>
    </row>
    <row r="8" spans="1:4" x14ac:dyDescent="0.25">
      <c r="A8" s="1"/>
      <c r="B8" s="3" t="s">
        <v>7</v>
      </c>
      <c r="C8" s="1" t="s">
        <v>6</v>
      </c>
      <c r="D8" s="15">
        <v>67862.2</v>
      </c>
    </row>
    <row r="9" spans="1:4" x14ac:dyDescent="0.25">
      <c r="A9" s="1"/>
      <c r="B9" s="3" t="s">
        <v>8</v>
      </c>
      <c r="C9" s="1" t="s">
        <v>6</v>
      </c>
      <c r="D9" s="15">
        <v>-356635.63</v>
      </c>
    </row>
    <row r="10" spans="1:4" x14ac:dyDescent="0.25">
      <c r="A10" s="34" t="s">
        <v>9</v>
      </c>
      <c r="B10" s="34"/>
      <c r="C10" s="34"/>
      <c r="D10" s="34"/>
    </row>
    <row r="11" spans="1:4" x14ac:dyDescent="0.25">
      <c r="A11" s="4" t="s">
        <v>10</v>
      </c>
      <c r="B11" s="5" t="s">
        <v>11</v>
      </c>
      <c r="C11" s="1" t="s">
        <v>6</v>
      </c>
      <c r="D11" s="15">
        <v>278408.84000000003</v>
      </c>
    </row>
    <row r="12" spans="1:4" x14ac:dyDescent="0.25">
      <c r="A12" s="4" t="s">
        <v>12</v>
      </c>
      <c r="B12" s="6" t="s">
        <v>13</v>
      </c>
      <c r="C12" s="1" t="s">
        <v>6</v>
      </c>
      <c r="D12" s="15">
        <v>97505.54</v>
      </c>
    </row>
    <row r="13" spans="1:4" x14ac:dyDescent="0.25">
      <c r="A13" s="7"/>
      <c r="B13" s="8" t="s">
        <v>14</v>
      </c>
      <c r="C13" s="1" t="s">
        <v>6</v>
      </c>
      <c r="D13" s="21">
        <f>D10+D11+D12</f>
        <v>375914.38</v>
      </c>
    </row>
    <row r="14" spans="1:4" x14ac:dyDescent="0.25">
      <c r="A14" s="34" t="s">
        <v>15</v>
      </c>
      <c r="B14" s="34"/>
      <c r="C14" s="34"/>
      <c r="D14" s="34"/>
    </row>
    <row r="15" spans="1:4" x14ac:dyDescent="0.25">
      <c r="A15" s="4" t="s">
        <v>16</v>
      </c>
      <c r="B15" s="5" t="s">
        <v>11</v>
      </c>
      <c r="C15" s="1" t="s">
        <v>6</v>
      </c>
      <c r="D15" s="15">
        <v>258387.20000000001</v>
      </c>
    </row>
    <row r="16" spans="1:4" x14ac:dyDescent="0.25">
      <c r="A16" s="4" t="s">
        <v>17</v>
      </c>
      <c r="B16" s="6" t="s">
        <v>13</v>
      </c>
      <c r="C16" s="1" t="s">
        <v>6</v>
      </c>
      <c r="D16" s="15">
        <v>91559.22</v>
      </c>
    </row>
    <row r="17" spans="1:4" ht="15" customHeight="1" x14ac:dyDescent="0.25">
      <c r="A17" s="4" t="s">
        <v>18</v>
      </c>
      <c r="B17" s="6" t="s">
        <v>101</v>
      </c>
      <c r="C17" s="1" t="s">
        <v>6</v>
      </c>
      <c r="D17" s="15">
        <f>12100+57807.27</f>
        <v>69907.26999999999</v>
      </c>
    </row>
    <row r="18" spans="1:4" x14ac:dyDescent="0.25">
      <c r="A18" s="7"/>
      <c r="B18" s="8" t="s">
        <v>14</v>
      </c>
      <c r="C18" s="1" t="s">
        <v>6</v>
      </c>
      <c r="D18" s="21">
        <f>D15+D16</f>
        <v>349946.42000000004</v>
      </c>
    </row>
    <row r="19" spans="1:4" x14ac:dyDescent="0.25">
      <c r="A19" s="34" t="s">
        <v>20</v>
      </c>
      <c r="B19" s="34"/>
      <c r="C19" s="34"/>
      <c r="D19" s="34"/>
    </row>
    <row r="20" spans="1:4" x14ac:dyDescent="0.25">
      <c r="A20" s="4" t="s">
        <v>21</v>
      </c>
      <c r="B20" s="1" t="s">
        <v>22</v>
      </c>
      <c r="C20" s="1" t="s">
        <v>6</v>
      </c>
      <c r="D20" s="15">
        <v>180965.75</v>
      </c>
    </row>
    <row r="21" spans="1:4" x14ac:dyDescent="0.25">
      <c r="A21" s="4" t="s">
        <v>23</v>
      </c>
      <c r="B21" s="1" t="s">
        <v>24</v>
      </c>
      <c r="C21" s="1" t="s">
        <v>6</v>
      </c>
      <c r="D21" s="15">
        <v>12937.2</v>
      </c>
    </row>
    <row r="22" spans="1:4" x14ac:dyDescent="0.25">
      <c r="A22" s="4" t="s">
        <v>25</v>
      </c>
      <c r="B22" s="1" t="s">
        <v>26</v>
      </c>
      <c r="C22" s="1" t="s">
        <v>6</v>
      </c>
      <c r="D22" s="15">
        <v>6976.45</v>
      </c>
    </row>
    <row r="23" spans="1:4" x14ac:dyDescent="0.25">
      <c r="A23" s="4" t="s">
        <v>27</v>
      </c>
      <c r="B23" s="1" t="s">
        <v>28</v>
      </c>
      <c r="C23" s="1" t="s">
        <v>6</v>
      </c>
      <c r="D23" s="15"/>
    </row>
    <row r="24" spans="1:4" x14ac:dyDescent="0.25">
      <c r="A24" s="4" t="s">
        <v>29</v>
      </c>
      <c r="B24" s="1" t="s">
        <v>102</v>
      </c>
      <c r="C24" s="1" t="s">
        <v>6</v>
      </c>
      <c r="D24" s="15">
        <v>57807.27</v>
      </c>
    </row>
    <row r="25" spans="1:4" x14ac:dyDescent="0.25">
      <c r="A25" s="4" t="s">
        <v>103</v>
      </c>
      <c r="B25" s="1" t="s">
        <v>104</v>
      </c>
      <c r="C25" s="1" t="s">
        <v>6</v>
      </c>
      <c r="D25" s="15">
        <v>12100</v>
      </c>
    </row>
    <row r="26" spans="1:4" x14ac:dyDescent="0.25">
      <c r="A26" s="4" t="s">
        <v>105</v>
      </c>
      <c r="B26" s="1" t="s">
        <v>30</v>
      </c>
      <c r="C26" s="1" t="s">
        <v>6</v>
      </c>
      <c r="D26" s="15"/>
    </row>
    <row r="27" spans="1:4" x14ac:dyDescent="0.25">
      <c r="A27" s="7"/>
      <c r="B27" s="10" t="s">
        <v>14</v>
      </c>
      <c r="C27" s="1" t="s">
        <v>6</v>
      </c>
      <c r="D27" s="21">
        <f>D20+D21+D22+D23+D26</f>
        <v>200879.40000000002</v>
      </c>
    </row>
    <row r="28" spans="1:4" x14ac:dyDescent="0.25">
      <c r="A28" s="34" t="s">
        <v>31</v>
      </c>
      <c r="B28" s="34"/>
      <c r="C28" s="34"/>
      <c r="D28" s="34"/>
    </row>
    <row r="29" spans="1:4" x14ac:dyDescent="0.25">
      <c r="A29" s="4" t="s">
        <v>32</v>
      </c>
      <c r="B29" s="1" t="s">
        <v>11</v>
      </c>
      <c r="C29" s="1" t="s">
        <v>6</v>
      </c>
      <c r="D29" s="15">
        <v>85416.03</v>
      </c>
    </row>
    <row r="30" spans="1:4" x14ac:dyDescent="0.25">
      <c r="A30" s="4" t="s">
        <v>33</v>
      </c>
      <c r="B30" s="1" t="s">
        <v>13</v>
      </c>
      <c r="C30" s="1" t="s">
        <v>6</v>
      </c>
      <c r="D30" s="15">
        <v>27812.29</v>
      </c>
    </row>
    <row r="31" spans="1:4" x14ac:dyDescent="0.25">
      <c r="A31" s="4" t="s">
        <v>34</v>
      </c>
      <c r="B31" s="1" t="s">
        <v>35</v>
      </c>
      <c r="C31" s="1" t="s">
        <v>6</v>
      </c>
      <c r="D31" s="15">
        <v>12132.79</v>
      </c>
    </row>
    <row r="32" spans="1:4" x14ac:dyDescent="0.25">
      <c r="A32" s="4" t="s">
        <v>36</v>
      </c>
      <c r="B32" s="1" t="s">
        <v>37</v>
      </c>
      <c r="C32" s="1" t="s">
        <v>6</v>
      </c>
      <c r="D32" s="15">
        <v>305181.93</v>
      </c>
    </row>
    <row r="33" spans="1:4" x14ac:dyDescent="0.25">
      <c r="A33" s="4" t="s">
        <v>38</v>
      </c>
      <c r="B33" s="1" t="s">
        <v>39</v>
      </c>
      <c r="C33" s="1" t="s">
        <v>6</v>
      </c>
      <c r="D33" s="15">
        <v>90826.67</v>
      </c>
    </row>
    <row r="34" spans="1:4" x14ac:dyDescent="0.25">
      <c r="A34" s="7"/>
      <c r="B34" s="10" t="s">
        <v>40</v>
      </c>
      <c r="C34" s="1" t="s">
        <v>6</v>
      </c>
      <c r="D34" s="21">
        <f>SUM(D29:D33)</f>
        <v>521369.71</v>
      </c>
    </row>
    <row r="35" spans="1:4" x14ac:dyDescent="0.25">
      <c r="A35" s="7"/>
      <c r="B35" s="3" t="s">
        <v>106</v>
      </c>
      <c r="C35" s="1" t="s">
        <v>6</v>
      </c>
      <c r="D35" s="21">
        <f>D36+D37+D38</f>
        <v>-139706.41000000003</v>
      </c>
    </row>
    <row r="36" spans="1:4" x14ac:dyDescent="0.25">
      <c r="A36" s="7"/>
      <c r="B36" s="3" t="s">
        <v>7</v>
      </c>
      <c r="C36" s="1" t="s">
        <v>6</v>
      </c>
      <c r="D36" s="15">
        <f>D8+D15-D20-D21-D22-D23</f>
        <v>125370.00000000001</v>
      </c>
    </row>
    <row r="37" spans="1:4" x14ac:dyDescent="0.25">
      <c r="A37" s="7"/>
      <c r="B37" s="3" t="s">
        <v>8</v>
      </c>
      <c r="C37" s="1" t="s">
        <v>6</v>
      </c>
      <c r="D37" s="15">
        <f>D9+D16-D26</f>
        <v>-265076.41000000003</v>
      </c>
    </row>
    <row r="38" spans="1:4" x14ac:dyDescent="0.25">
      <c r="A38" s="7"/>
      <c r="B38" s="3" t="s">
        <v>107</v>
      </c>
      <c r="C38" s="1" t="s">
        <v>6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42</v>
      </c>
      <c r="B40" s="35"/>
      <c r="C40" s="35"/>
      <c r="D40" s="35"/>
    </row>
    <row r="41" spans="1:4" x14ac:dyDescent="0.25">
      <c r="A41" s="12" t="s">
        <v>43</v>
      </c>
      <c r="B41" s="13"/>
      <c r="C41" s="13"/>
      <c r="D41" s="29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48</v>
      </c>
      <c r="D47" s="14"/>
    </row>
    <row r="48" spans="1:4" x14ac:dyDescent="0.25">
      <c r="A48" s="12"/>
      <c r="C48" t="s">
        <v>49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4" sqref="A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9" customHeight="1" x14ac:dyDescent="0.25">
      <c r="A4" s="37" t="s">
        <v>50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1</v>
      </c>
      <c r="B6" s="2" t="s">
        <v>2</v>
      </c>
      <c r="C6" s="2" t="s">
        <v>3</v>
      </c>
      <c r="D6" s="2" t="s">
        <v>4</v>
      </c>
    </row>
    <row r="7" spans="1:4" ht="16.5" customHeight="1" x14ac:dyDescent="0.25">
      <c r="A7" s="1"/>
      <c r="B7" s="3" t="s">
        <v>5</v>
      </c>
      <c r="C7" s="1" t="s">
        <v>6</v>
      </c>
      <c r="D7" s="1">
        <f>D8+D9</f>
        <v>-356278.93</v>
      </c>
    </row>
    <row r="8" spans="1:4" ht="16.5" customHeight="1" x14ac:dyDescent="0.25">
      <c r="A8" s="1"/>
      <c r="B8" s="3" t="s">
        <v>7</v>
      </c>
      <c r="C8" s="1" t="s">
        <v>6</v>
      </c>
      <c r="D8" s="1">
        <v>-156776.24</v>
      </c>
    </row>
    <row r="9" spans="1:4" ht="16.5" customHeight="1" x14ac:dyDescent="0.25">
      <c r="A9" s="1"/>
      <c r="B9" s="3" t="s">
        <v>8</v>
      </c>
      <c r="C9" s="1" t="s">
        <v>6</v>
      </c>
      <c r="D9" s="1">
        <v>-199502.69</v>
      </c>
    </row>
    <row r="10" spans="1:4" ht="16.5" customHeight="1" x14ac:dyDescent="0.25">
      <c r="A10" s="34" t="s">
        <v>9</v>
      </c>
      <c r="B10" s="34"/>
      <c r="C10" s="34"/>
      <c r="D10" s="34"/>
    </row>
    <row r="11" spans="1:4" ht="16.5" customHeight="1" x14ac:dyDescent="0.25">
      <c r="A11" s="4" t="s">
        <v>10</v>
      </c>
      <c r="B11" s="5" t="s">
        <v>11</v>
      </c>
      <c r="C11" s="1" t="s">
        <v>6</v>
      </c>
      <c r="D11" s="1">
        <v>110275.92</v>
      </c>
    </row>
    <row r="12" spans="1:4" ht="16.5" customHeight="1" x14ac:dyDescent="0.25">
      <c r="A12" s="4" t="s">
        <v>12</v>
      </c>
      <c r="B12" s="6" t="s">
        <v>13</v>
      </c>
      <c r="C12" s="1" t="s">
        <v>6</v>
      </c>
      <c r="D12" s="1">
        <v>87835.4</v>
      </c>
    </row>
    <row r="13" spans="1:4" ht="16.5" customHeight="1" x14ac:dyDescent="0.25">
      <c r="A13" s="7"/>
      <c r="B13" s="8" t="s">
        <v>14</v>
      </c>
      <c r="C13" s="1" t="s">
        <v>6</v>
      </c>
      <c r="D13" s="1">
        <f>D10+D11+D12</f>
        <v>198111.32</v>
      </c>
    </row>
    <row r="14" spans="1:4" ht="16.5" customHeight="1" x14ac:dyDescent="0.25">
      <c r="A14" s="34" t="s">
        <v>15</v>
      </c>
      <c r="B14" s="34"/>
      <c r="C14" s="34"/>
      <c r="D14" s="34"/>
    </row>
    <row r="15" spans="1:4" ht="16.5" customHeight="1" x14ac:dyDescent="0.25">
      <c r="A15" s="4" t="s">
        <v>16</v>
      </c>
      <c r="B15" s="5" t="s">
        <v>11</v>
      </c>
      <c r="C15" s="1" t="s">
        <v>6</v>
      </c>
      <c r="D15" s="1">
        <v>92561.9</v>
      </c>
    </row>
    <row r="16" spans="1:4" ht="16.5" customHeight="1" x14ac:dyDescent="0.25">
      <c r="A16" s="4" t="s">
        <v>17</v>
      </c>
      <c r="B16" s="6" t="s">
        <v>13</v>
      </c>
      <c r="C16" s="1" t="s">
        <v>6</v>
      </c>
      <c r="D16" s="1">
        <v>59314.04</v>
      </c>
    </row>
    <row r="17" spans="1:4" ht="16.5" customHeight="1" x14ac:dyDescent="0.25">
      <c r="A17" s="4" t="s">
        <v>18</v>
      </c>
      <c r="B17" s="1" t="s">
        <v>19</v>
      </c>
      <c r="C17" s="1" t="s">
        <v>6</v>
      </c>
      <c r="D17" s="1"/>
    </row>
    <row r="18" spans="1:4" ht="16.5" customHeight="1" x14ac:dyDescent="0.25">
      <c r="A18" s="7"/>
      <c r="B18" s="8" t="s">
        <v>14</v>
      </c>
      <c r="C18" s="1" t="s">
        <v>6</v>
      </c>
      <c r="D18" s="1">
        <f>D15+D16+D17</f>
        <v>151875.94</v>
      </c>
    </row>
    <row r="19" spans="1:4" ht="16.5" customHeight="1" x14ac:dyDescent="0.25">
      <c r="A19" s="34" t="s">
        <v>20</v>
      </c>
      <c r="B19" s="34"/>
      <c r="C19" s="34"/>
      <c r="D19" s="34"/>
    </row>
    <row r="20" spans="1:4" ht="16.5" customHeight="1" x14ac:dyDescent="0.25">
      <c r="A20" s="4" t="s">
        <v>21</v>
      </c>
      <c r="B20" s="1" t="s">
        <v>22</v>
      </c>
      <c r="C20" s="1" t="s">
        <v>6</v>
      </c>
      <c r="D20" s="1">
        <v>71679.350000000006</v>
      </c>
    </row>
    <row r="21" spans="1:4" ht="16.5" customHeight="1" x14ac:dyDescent="0.25">
      <c r="A21" s="4" t="s">
        <v>23</v>
      </c>
      <c r="B21" s="1" t="s">
        <v>24</v>
      </c>
      <c r="C21" s="1" t="s">
        <v>6</v>
      </c>
      <c r="D21" s="1">
        <v>5666.8</v>
      </c>
    </row>
    <row r="22" spans="1:4" ht="16.5" customHeight="1" x14ac:dyDescent="0.25">
      <c r="A22" s="4" t="s">
        <v>25</v>
      </c>
      <c r="B22" s="1" t="s">
        <v>26</v>
      </c>
      <c r="C22" s="1" t="s">
        <v>6</v>
      </c>
      <c r="D22" s="1">
        <v>2499.17</v>
      </c>
    </row>
    <row r="23" spans="1:4" ht="16.5" customHeight="1" x14ac:dyDescent="0.25">
      <c r="A23" s="4" t="s">
        <v>27</v>
      </c>
      <c r="B23" s="1" t="s">
        <v>28</v>
      </c>
      <c r="C23" s="1" t="s">
        <v>6</v>
      </c>
      <c r="D23" s="1"/>
    </row>
    <row r="24" spans="1:4" ht="16.5" customHeight="1" x14ac:dyDescent="0.25">
      <c r="A24" s="4" t="s">
        <v>29</v>
      </c>
      <c r="B24" s="1" t="s">
        <v>30</v>
      </c>
      <c r="C24" s="1" t="s">
        <v>6</v>
      </c>
      <c r="D24" s="1"/>
    </row>
    <row r="25" spans="1:4" ht="16.5" customHeight="1" x14ac:dyDescent="0.25">
      <c r="A25" s="7"/>
      <c r="B25" s="10" t="s">
        <v>14</v>
      </c>
      <c r="C25" s="1" t="s">
        <v>6</v>
      </c>
      <c r="D25" s="1">
        <f>D20+D21+D22+D23+D24</f>
        <v>79845.320000000007</v>
      </c>
    </row>
    <row r="26" spans="1:4" ht="16.5" customHeight="1" x14ac:dyDescent="0.25">
      <c r="A26" s="34" t="s">
        <v>31</v>
      </c>
      <c r="B26" s="34"/>
      <c r="C26" s="34"/>
      <c r="D26" s="34"/>
    </row>
    <row r="27" spans="1:4" ht="16.5" customHeight="1" x14ac:dyDescent="0.25">
      <c r="A27" s="4" t="s">
        <v>32</v>
      </c>
      <c r="B27" s="1" t="s">
        <v>11</v>
      </c>
      <c r="C27" s="1" t="s">
        <v>6</v>
      </c>
      <c r="D27" s="1">
        <v>39977.589999999997</v>
      </c>
    </row>
    <row r="28" spans="1:4" ht="16.5" customHeight="1" x14ac:dyDescent="0.25">
      <c r="A28" s="4" t="s">
        <v>33</v>
      </c>
      <c r="B28" s="1" t="s">
        <v>13</v>
      </c>
      <c r="C28" s="1" t="s">
        <v>6</v>
      </c>
      <c r="D28" s="1">
        <v>44471.53</v>
      </c>
    </row>
    <row r="29" spans="1:4" ht="16.5" customHeight="1" x14ac:dyDescent="0.25">
      <c r="A29" s="4" t="s">
        <v>34</v>
      </c>
      <c r="B29" s="1" t="s">
        <v>35</v>
      </c>
      <c r="C29" s="1" t="s">
        <v>6</v>
      </c>
      <c r="D29" s="1">
        <v>2980.6</v>
      </c>
    </row>
    <row r="30" spans="1:4" ht="16.5" customHeight="1" x14ac:dyDescent="0.25">
      <c r="A30" s="4" t="s">
        <v>36</v>
      </c>
      <c r="B30" s="1" t="s">
        <v>37</v>
      </c>
      <c r="C30" s="1" t="s">
        <v>6</v>
      </c>
      <c r="D30" s="1">
        <v>146994.70000000001</v>
      </c>
    </row>
    <row r="31" spans="1:4" ht="16.5" customHeight="1" x14ac:dyDescent="0.25">
      <c r="A31" s="4" t="s">
        <v>38</v>
      </c>
      <c r="B31" s="1" t="s">
        <v>39</v>
      </c>
      <c r="C31" s="1" t="s">
        <v>6</v>
      </c>
      <c r="D31" s="1">
        <v>21165.78</v>
      </c>
    </row>
    <row r="32" spans="1:4" ht="16.5" customHeight="1" x14ac:dyDescent="0.25">
      <c r="A32" s="7"/>
      <c r="B32" s="10" t="s">
        <v>40</v>
      </c>
      <c r="C32" s="1" t="s">
        <v>6</v>
      </c>
      <c r="D32" s="1">
        <f>D27+D28+D29+D30+D31</f>
        <v>255590.2</v>
      </c>
    </row>
    <row r="33" spans="1:4" ht="16.5" customHeight="1" x14ac:dyDescent="0.25">
      <c r="A33" s="7"/>
      <c r="B33" s="3" t="s">
        <v>41</v>
      </c>
      <c r="C33" s="1" t="s">
        <v>6</v>
      </c>
      <c r="D33" s="1">
        <f>D34+D35</f>
        <v>-284248.31</v>
      </c>
    </row>
    <row r="34" spans="1:4" ht="16.5" customHeight="1" x14ac:dyDescent="0.25">
      <c r="A34" s="7"/>
      <c r="B34" s="3" t="s">
        <v>7</v>
      </c>
      <c r="C34" s="1" t="s">
        <v>6</v>
      </c>
      <c r="D34" s="1">
        <f>D8+D15-D20-D21-D22</f>
        <v>-144059.66</v>
      </c>
    </row>
    <row r="35" spans="1:4" ht="16.5" customHeight="1" x14ac:dyDescent="0.25">
      <c r="A35" s="7"/>
      <c r="B35" s="3" t="s">
        <v>8</v>
      </c>
      <c r="C35" s="1" t="s">
        <v>6</v>
      </c>
      <c r="D35" s="1">
        <f>D9+D16-D24</f>
        <v>-140188.65</v>
      </c>
    </row>
    <row r="36" spans="1:4" ht="16.5" customHeight="1" x14ac:dyDescent="0.25">
      <c r="A36" s="11"/>
    </row>
    <row r="37" spans="1:4" ht="16.5" customHeight="1" x14ac:dyDescent="0.25">
      <c r="A37" s="35" t="s">
        <v>42</v>
      </c>
      <c r="B37" s="35"/>
      <c r="C37" s="35"/>
      <c r="D37" s="35"/>
    </row>
    <row r="38" spans="1:4" ht="16.5" customHeight="1" x14ac:dyDescent="0.25">
      <c r="A38" s="12" t="s">
        <v>43</v>
      </c>
      <c r="B38" s="13"/>
      <c r="C38" s="13"/>
      <c r="D38" s="13"/>
    </row>
    <row r="39" spans="1:4" ht="16.5" customHeight="1" x14ac:dyDescent="0.25">
      <c r="A39" s="12" t="s">
        <v>44</v>
      </c>
      <c r="B39" s="13"/>
      <c r="C39" s="13"/>
      <c r="D39" s="13"/>
    </row>
    <row r="40" spans="1:4" ht="16.5" customHeight="1" x14ac:dyDescent="0.25">
      <c r="A40" s="12" t="s">
        <v>45</v>
      </c>
      <c r="B40" s="13"/>
      <c r="C40" s="13"/>
      <c r="D40" s="13"/>
    </row>
    <row r="41" spans="1:4" ht="16.5" customHeight="1" x14ac:dyDescent="0.25">
      <c r="A41" s="12" t="s">
        <v>46</v>
      </c>
      <c r="B41" s="13"/>
      <c r="C41" s="13"/>
      <c r="D41" s="13"/>
    </row>
    <row r="42" spans="1:4" ht="16.5" customHeight="1" x14ac:dyDescent="0.25">
      <c r="A42" s="12" t="s">
        <v>47</v>
      </c>
      <c r="B42" s="13"/>
      <c r="C42" s="13"/>
      <c r="D42" s="13"/>
    </row>
    <row r="43" spans="1:4" ht="16.5" customHeight="1" x14ac:dyDescent="0.25">
      <c r="A43" s="12"/>
      <c r="B43" s="13"/>
      <c r="C43" s="13"/>
      <c r="D43" s="13"/>
    </row>
    <row r="44" spans="1:4" ht="16.5" customHeight="1" x14ac:dyDescent="0.25">
      <c r="A44" s="12"/>
      <c r="B44" s="9" t="s">
        <v>48</v>
      </c>
    </row>
    <row r="45" spans="1:4" ht="16.5" customHeight="1" x14ac:dyDescent="0.25">
      <c r="A45" s="12"/>
      <c r="C45" t="s">
        <v>49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59.25" customHeight="1" x14ac:dyDescent="0.25">
      <c r="A4" s="37" t="s">
        <v>108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1</v>
      </c>
      <c r="B6" s="2" t="s">
        <v>2</v>
      </c>
      <c r="C6" s="2" t="s">
        <v>3</v>
      </c>
      <c r="D6" s="16" t="s">
        <v>4</v>
      </c>
    </row>
    <row r="7" spans="1:4" x14ac:dyDescent="0.25">
      <c r="A7" s="17"/>
      <c r="B7" s="18" t="s">
        <v>5</v>
      </c>
      <c r="C7" s="17" t="s">
        <v>6</v>
      </c>
      <c r="D7" s="19">
        <f>D8+D9</f>
        <v>580627.44000000006</v>
      </c>
    </row>
    <row r="8" spans="1:4" x14ac:dyDescent="0.25">
      <c r="A8" s="17"/>
      <c r="B8" s="18" t="s">
        <v>7</v>
      </c>
      <c r="C8" s="17" t="s">
        <v>6</v>
      </c>
      <c r="D8" s="20">
        <v>561193.89</v>
      </c>
    </row>
    <row r="9" spans="1:4" x14ac:dyDescent="0.25">
      <c r="A9" s="17"/>
      <c r="B9" s="18" t="s">
        <v>8</v>
      </c>
      <c r="C9" s="17" t="s">
        <v>6</v>
      </c>
      <c r="D9" s="20">
        <v>19433.55</v>
      </c>
    </row>
    <row r="10" spans="1:4" x14ac:dyDescent="0.25">
      <c r="A10" s="34" t="s">
        <v>9</v>
      </c>
      <c r="B10" s="34"/>
      <c r="C10" s="34"/>
      <c r="D10" s="34"/>
    </row>
    <row r="11" spans="1:4" x14ac:dyDescent="0.25">
      <c r="A11" s="4" t="s">
        <v>10</v>
      </c>
      <c r="B11" s="5" t="s">
        <v>11</v>
      </c>
      <c r="C11" s="1" t="s">
        <v>6</v>
      </c>
      <c r="D11" s="15">
        <v>157857.9</v>
      </c>
    </row>
    <row r="12" spans="1:4" x14ac:dyDescent="0.25">
      <c r="A12" s="4" t="s">
        <v>12</v>
      </c>
      <c r="B12" s="6" t="s">
        <v>13</v>
      </c>
      <c r="C12" s="1" t="s">
        <v>6</v>
      </c>
      <c r="D12" s="15">
        <v>57952.98</v>
      </c>
    </row>
    <row r="13" spans="1:4" x14ac:dyDescent="0.25">
      <c r="A13" s="7"/>
      <c r="B13" s="8" t="s">
        <v>14</v>
      </c>
      <c r="C13" s="1" t="s">
        <v>6</v>
      </c>
      <c r="D13" s="21">
        <f>D10+D11+D12</f>
        <v>215810.88</v>
      </c>
    </row>
    <row r="14" spans="1:4" x14ac:dyDescent="0.25">
      <c r="A14" s="34" t="s">
        <v>15</v>
      </c>
      <c r="B14" s="34"/>
      <c r="C14" s="34"/>
      <c r="D14" s="34"/>
    </row>
    <row r="15" spans="1:4" x14ac:dyDescent="0.25">
      <c r="A15" s="4" t="s">
        <v>16</v>
      </c>
      <c r="B15" s="5" t="s">
        <v>11</v>
      </c>
      <c r="C15" s="1" t="s">
        <v>6</v>
      </c>
      <c r="D15" s="15">
        <v>139685.20000000001</v>
      </c>
    </row>
    <row r="16" spans="1:4" x14ac:dyDescent="0.25">
      <c r="A16" s="4" t="s">
        <v>17</v>
      </c>
      <c r="B16" s="6" t="s">
        <v>13</v>
      </c>
      <c r="C16" s="1" t="s">
        <v>6</v>
      </c>
      <c r="D16" s="15">
        <v>53622.62</v>
      </c>
    </row>
    <row r="17" spans="1:4" x14ac:dyDescent="0.25">
      <c r="A17" s="4" t="s">
        <v>55</v>
      </c>
      <c r="B17" s="6" t="s">
        <v>99</v>
      </c>
      <c r="C17" s="1" t="s">
        <v>6</v>
      </c>
      <c r="D17" s="15">
        <v>14097.56</v>
      </c>
    </row>
    <row r="18" spans="1:4" x14ac:dyDescent="0.25">
      <c r="A18" s="4" t="s">
        <v>18</v>
      </c>
      <c r="B18" s="1" t="s">
        <v>19</v>
      </c>
      <c r="C18" s="1" t="s">
        <v>6</v>
      </c>
      <c r="D18" s="15">
        <v>587949.87</v>
      </c>
    </row>
    <row r="19" spans="1:4" x14ac:dyDescent="0.25">
      <c r="A19" s="7"/>
      <c r="B19" s="8" t="s">
        <v>14</v>
      </c>
      <c r="C19" s="1" t="s">
        <v>6</v>
      </c>
      <c r="D19" s="21">
        <f>D15+D16+D18+D17</f>
        <v>795355.25</v>
      </c>
    </row>
    <row r="20" spans="1:4" x14ac:dyDescent="0.25">
      <c r="A20" s="34" t="s">
        <v>20</v>
      </c>
      <c r="B20" s="34"/>
      <c r="C20" s="34"/>
      <c r="D20" s="34"/>
    </row>
    <row r="21" spans="1:4" x14ac:dyDescent="0.25">
      <c r="A21" s="4" t="s">
        <v>21</v>
      </c>
      <c r="B21" s="1" t="s">
        <v>22</v>
      </c>
      <c r="C21" s="1" t="s">
        <v>6</v>
      </c>
      <c r="D21" s="15">
        <v>102607.64</v>
      </c>
    </row>
    <row r="22" spans="1:4" x14ac:dyDescent="0.25">
      <c r="A22" s="4" t="s">
        <v>23</v>
      </c>
      <c r="B22" s="1" t="s">
        <v>24</v>
      </c>
      <c r="C22" s="1" t="s">
        <v>6</v>
      </c>
      <c r="D22" s="15">
        <v>7971.36</v>
      </c>
    </row>
    <row r="23" spans="1:4" x14ac:dyDescent="0.25">
      <c r="A23" s="4" t="s">
        <v>25</v>
      </c>
      <c r="B23" s="1" t="s">
        <v>26</v>
      </c>
      <c r="C23" s="1" t="s">
        <v>6</v>
      </c>
      <c r="D23" s="15">
        <v>3771.5</v>
      </c>
    </row>
    <row r="24" spans="1:4" x14ac:dyDescent="0.25">
      <c r="A24" s="4" t="s">
        <v>27</v>
      </c>
      <c r="B24" s="1" t="s">
        <v>28</v>
      </c>
      <c r="C24" s="1" t="s">
        <v>6</v>
      </c>
      <c r="D24" s="15">
        <f>D25+D26</f>
        <v>610485</v>
      </c>
    </row>
    <row r="25" spans="1:4" x14ac:dyDescent="0.25">
      <c r="A25" s="4" t="s">
        <v>76</v>
      </c>
      <c r="B25" s="1" t="s">
        <v>109</v>
      </c>
      <c r="C25" s="1" t="s">
        <v>6</v>
      </c>
      <c r="D25" s="15">
        <v>550000</v>
      </c>
    </row>
    <row r="26" spans="1:4" x14ac:dyDescent="0.25">
      <c r="A26" s="4" t="s">
        <v>95</v>
      </c>
      <c r="B26" s="1" t="s">
        <v>110</v>
      </c>
      <c r="C26" s="1" t="s">
        <v>6</v>
      </c>
      <c r="D26" s="15">
        <v>60485</v>
      </c>
    </row>
    <row r="27" spans="1:4" x14ac:dyDescent="0.25">
      <c r="A27" s="4" t="s">
        <v>29</v>
      </c>
      <c r="B27" s="1" t="s">
        <v>30</v>
      </c>
      <c r="C27" s="1" t="s">
        <v>6</v>
      </c>
      <c r="D27" s="15"/>
    </row>
    <row r="28" spans="1:4" x14ac:dyDescent="0.25">
      <c r="A28" s="7"/>
      <c r="B28" s="10" t="s">
        <v>14</v>
      </c>
      <c r="C28" s="1" t="s">
        <v>6</v>
      </c>
      <c r="D28" s="21">
        <f>D21+D22+D23+D24+D27</f>
        <v>724835.5</v>
      </c>
    </row>
    <row r="29" spans="1:4" x14ac:dyDescent="0.25">
      <c r="A29" s="24"/>
      <c r="B29" s="25" t="s">
        <v>59</v>
      </c>
      <c r="C29" s="26" t="s">
        <v>6</v>
      </c>
      <c r="D29" s="27">
        <f>D30+D31</f>
        <v>651147.18999999994</v>
      </c>
    </row>
    <row r="30" spans="1:4" x14ac:dyDescent="0.25">
      <c r="A30" s="24"/>
      <c r="B30" s="25" t="s">
        <v>7</v>
      </c>
      <c r="C30" s="26" t="s">
        <v>6</v>
      </c>
      <c r="D30" s="28">
        <f>D8+D15+D18-D21-D22-D23-D24</f>
        <v>563993.46</v>
      </c>
    </row>
    <row r="31" spans="1:4" x14ac:dyDescent="0.25">
      <c r="A31" s="24"/>
      <c r="B31" s="25" t="s">
        <v>8</v>
      </c>
      <c r="C31" s="26" t="s">
        <v>6</v>
      </c>
      <c r="D31" s="28">
        <f>D9+D16+D17-D27</f>
        <v>87153.73</v>
      </c>
    </row>
    <row r="32" spans="1:4" x14ac:dyDescent="0.25">
      <c r="A32" s="34" t="s">
        <v>31</v>
      </c>
      <c r="B32" s="34"/>
      <c r="C32" s="34"/>
      <c r="D32" s="34"/>
    </row>
    <row r="33" spans="1:4" x14ac:dyDescent="0.25">
      <c r="A33" s="4" t="s">
        <v>32</v>
      </c>
      <c r="B33" s="1" t="s">
        <v>11</v>
      </c>
      <c r="C33" s="1" t="s">
        <v>6</v>
      </c>
      <c r="D33" s="15">
        <f>18172.7+21060.48</f>
        <v>39233.18</v>
      </c>
    </row>
    <row r="34" spans="1:4" x14ac:dyDescent="0.25">
      <c r="A34" s="4" t="s">
        <v>33</v>
      </c>
      <c r="B34" s="1" t="s">
        <v>13</v>
      </c>
      <c r="C34" s="1" t="s">
        <v>6</v>
      </c>
      <c r="D34" s="15">
        <f>8905.17+4330.36</f>
        <v>13235.529999999999</v>
      </c>
    </row>
    <row r="35" spans="1:4" x14ac:dyDescent="0.25">
      <c r="A35" s="4" t="s">
        <v>34</v>
      </c>
      <c r="B35" s="1" t="s">
        <v>35</v>
      </c>
      <c r="C35" s="1" t="s">
        <v>6</v>
      </c>
      <c r="D35" s="15">
        <f>2934.42+360.45+2000</f>
        <v>5294.87</v>
      </c>
    </row>
    <row r="36" spans="1:4" x14ac:dyDescent="0.25">
      <c r="A36" s="4" t="s">
        <v>36</v>
      </c>
      <c r="B36" s="1" t="s">
        <v>37</v>
      </c>
      <c r="C36" s="1" t="s">
        <v>6</v>
      </c>
      <c r="D36" s="15">
        <f>57054.58+47214.2</f>
        <v>104268.78</v>
      </c>
    </row>
    <row r="37" spans="1:4" x14ac:dyDescent="0.25">
      <c r="A37" s="4" t="s">
        <v>38</v>
      </c>
      <c r="B37" s="1" t="s">
        <v>39</v>
      </c>
      <c r="C37" s="1" t="s">
        <v>6</v>
      </c>
      <c r="D37" s="15">
        <f>3826.87+2743.01+2889.93+3000</f>
        <v>12459.81</v>
      </c>
    </row>
    <row r="38" spans="1:4" x14ac:dyDescent="0.25">
      <c r="A38" s="4" t="s">
        <v>60</v>
      </c>
      <c r="B38" s="1" t="s">
        <v>61</v>
      </c>
      <c r="C38" s="1" t="s">
        <v>6</v>
      </c>
      <c r="D38" s="15">
        <v>267.67</v>
      </c>
    </row>
    <row r="39" spans="1:4" x14ac:dyDescent="0.25">
      <c r="A39" s="4" t="s">
        <v>62</v>
      </c>
      <c r="B39" s="1" t="s">
        <v>63</v>
      </c>
      <c r="C39" s="1" t="s">
        <v>6</v>
      </c>
      <c r="D39" s="15">
        <f>602.96+506.53</f>
        <v>1109.49</v>
      </c>
    </row>
    <row r="40" spans="1:4" x14ac:dyDescent="0.25">
      <c r="A40" s="7"/>
      <c r="B40" s="10" t="s">
        <v>40</v>
      </c>
      <c r="C40" s="1" t="s">
        <v>6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42</v>
      </c>
      <c r="B42" s="35"/>
      <c r="C42" s="35"/>
      <c r="D42" s="35"/>
    </row>
    <row r="43" spans="1:4" x14ac:dyDescent="0.25">
      <c r="A43" s="12" t="s">
        <v>43</v>
      </c>
      <c r="B43" s="13"/>
      <c r="C43" s="13"/>
      <c r="D43" s="29"/>
    </row>
    <row r="44" spans="1:4" x14ac:dyDescent="0.25">
      <c r="A44" s="12" t="s">
        <v>44</v>
      </c>
      <c r="B44" s="13"/>
      <c r="C44" s="13"/>
      <c r="D44" s="29"/>
    </row>
    <row r="45" spans="1:4" x14ac:dyDescent="0.25">
      <c r="A45" s="12" t="s">
        <v>45</v>
      </c>
      <c r="B45" s="13"/>
      <c r="C45" s="13"/>
      <c r="D45" s="29"/>
    </row>
    <row r="46" spans="1:4" x14ac:dyDescent="0.25">
      <c r="A46" s="12" t="s">
        <v>46</v>
      </c>
      <c r="B46" s="13"/>
      <c r="C46" s="13"/>
      <c r="D46" s="29"/>
    </row>
    <row r="47" spans="1:4" x14ac:dyDescent="0.25">
      <c r="A47" s="12" t="s">
        <v>47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48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111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1</v>
      </c>
      <c r="B6" s="2" t="s">
        <v>2</v>
      </c>
      <c r="C6" s="2" t="s">
        <v>3</v>
      </c>
      <c r="D6" s="16" t="s">
        <v>4</v>
      </c>
    </row>
    <row r="7" spans="1:4" x14ac:dyDescent="0.25">
      <c r="A7" s="17"/>
      <c r="B7" s="18" t="s">
        <v>112</v>
      </c>
      <c r="C7" s="17" t="s">
        <v>6</v>
      </c>
      <c r="D7" s="19">
        <f>D8+D9</f>
        <v>0</v>
      </c>
    </row>
    <row r="8" spans="1:4" x14ac:dyDescent="0.25">
      <c r="A8" s="17"/>
      <c r="B8" s="18" t="s">
        <v>7</v>
      </c>
      <c r="C8" s="17" t="s">
        <v>6</v>
      </c>
      <c r="D8" s="20"/>
    </row>
    <row r="9" spans="1:4" x14ac:dyDescent="0.25">
      <c r="A9" s="17"/>
      <c r="B9" s="18" t="s">
        <v>8</v>
      </c>
      <c r="C9" s="17" t="s">
        <v>6</v>
      </c>
      <c r="D9" s="20"/>
    </row>
    <row r="10" spans="1:4" x14ac:dyDescent="0.25">
      <c r="A10" s="34" t="s">
        <v>9</v>
      </c>
      <c r="B10" s="34"/>
      <c r="C10" s="34"/>
      <c r="D10" s="34"/>
    </row>
    <row r="11" spans="1:4" x14ac:dyDescent="0.25">
      <c r="A11" s="4" t="s">
        <v>10</v>
      </c>
      <c r="B11" s="5" t="s">
        <v>11</v>
      </c>
      <c r="C11" s="1" t="s">
        <v>6</v>
      </c>
      <c r="D11" s="15">
        <v>87320.88</v>
      </c>
    </row>
    <row r="12" spans="1:4" x14ac:dyDescent="0.25">
      <c r="A12" s="4" t="s">
        <v>12</v>
      </c>
      <c r="B12" s="6" t="s">
        <v>13</v>
      </c>
      <c r="C12" s="1" t="s">
        <v>6</v>
      </c>
      <c r="D12" s="15">
        <v>32851.32</v>
      </c>
    </row>
    <row r="13" spans="1:4" x14ac:dyDescent="0.25">
      <c r="A13" s="7"/>
      <c r="B13" s="8" t="s">
        <v>14</v>
      </c>
      <c r="C13" s="1" t="s">
        <v>6</v>
      </c>
      <c r="D13" s="21">
        <f>D10+D11+D12</f>
        <v>120172.20000000001</v>
      </c>
    </row>
    <row r="14" spans="1:4" x14ac:dyDescent="0.25">
      <c r="A14" s="34" t="s">
        <v>15</v>
      </c>
      <c r="B14" s="34"/>
      <c r="C14" s="34"/>
      <c r="D14" s="34"/>
    </row>
    <row r="15" spans="1:4" x14ac:dyDescent="0.25">
      <c r="A15" s="4" t="s">
        <v>16</v>
      </c>
      <c r="B15" s="5" t="s">
        <v>11</v>
      </c>
      <c r="C15" s="1" t="s">
        <v>6</v>
      </c>
      <c r="D15" s="15">
        <v>69875.53</v>
      </c>
    </row>
    <row r="16" spans="1:4" x14ac:dyDescent="0.25">
      <c r="A16" s="4" t="s">
        <v>17</v>
      </c>
      <c r="B16" s="6" t="s">
        <v>13</v>
      </c>
      <c r="C16" s="1" t="s">
        <v>6</v>
      </c>
      <c r="D16" s="15">
        <v>26288.14</v>
      </c>
    </row>
    <row r="17" spans="1:4" x14ac:dyDescent="0.25">
      <c r="A17" s="4" t="s">
        <v>18</v>
      </c>
      <c r="B17" s="1" t="s">
        <v>19</v>
      </c>
      <c r="C17" s="1" t="s">
        <v>6</v>
      </c>
      <c r="D17" s="15">
        <v>12000</v>
      </c>
    </row>
    <row r="18" spans="1:4" x14ac:dyDescent="0.25">
      <c r="A18" s="4" t="s">
        <v>87</v>
      </c>
      <c r="B18" s="1" t="s">
        <v>113</v>
      </c>
      <c r="C18" s="1" t="s">
        <v>6</v>
      </c>
      <c r="D18" s="15">
        <v>30000</v>
      </c>
    </row>
    <row r="19" spans="1:4" x14ac:dyDescent="0.25">
      <c r="A19" s="7"/>
      <c r="B19" s="8" t="s">
        <v>14</v>
      </c>
      <c r="C19" s="1" t="s">
        <v>6</v>
      </c>
      <c r="D19" s="21">
        <f>D15+D16+D17</f>
        <v>108163.67</v>
      </c>
    </row>
    <row r="20" spans="1:4" x14ac:dyDescent="0.25">
      <c r="A20" s="34" t="s">
        <v>20</v>
      </c>
      <c r="B20" s="34"/>
      <c r="C20" s="34"/>
      <c r="D20" s="34"/>
    </row>
    <row r="21" spans="1:4" x14ac:dyDescent="0.25">
      <c r="A21" s="4" t="s">
        <v>21</v>
      </c>
      <c r="B21" s="1" t="s">
        <v>22</v>
      </c>
      <c r="C21" s="1" t="s">
        <v>6</v>
      </c>
      <c r="D21" s="15">
        <v>43660.44</v>
      </c>
    </row>
    <row r="22" spans="1:4" x14ac:dyDescent="0.25">
      <c r="A22" s="4" t="s">
        <v>23</v>
      </c>
      <c r="B22" s="1" t="s">
        <v>24</v>
      </c>
      <c r="C22" s="1" t="s">
        <v>6</v>
      </c>
      <c r="D22" s="15">
        <v>4238.88</v>
      </c>
    </row>
    <row r="23" spans="1:4" x14ac:dyDescent="0.25">
      <c r="A23" s="4" t="s">
        <v>25</v>
      </c>
      <c r="B23" s="1" t="s">
        <v>26</v>
      </c>
      <c r="C23" s="1" t="s">
        <v>6</v>
      </c>
      <c r="D23" s="15">
        <v>1886.64</v>
      </c>
    </row>
    <row r="24" spans="1:4" x14ac:dyDescent="0.25">
      <c r="A24" s="4" t="s">
        <v>27</v>
      </c>
      <c r="B24" s="1" t="s">
        <v>28</v>
      </c>
      <c r="C24" s="1" t="s">
        <v>6</v>
      </c>
      <c r="D24" s="15"/>
    </row>
    <row r="25" spans="1:4" x14ac:dyDescent="0.25">
      <c r="A25" s="4" t="s">
        <v>29</v>
      </c>
      <c r="B25" s="1" t="s">
        <v>30</v>
      </c>
      <c r="C25" s="1" t="s">
        <v>6</v>
      </c>
      <c r="D25" s="15"/>
    </row>
    <row r="26" spans="1:4" x14ac:dyDescent="0.25">
      <c r="A26" s="4" t="s">
        <v>103</v>
      </c>
      <c r="B26" s="1" t="s">
        <v>114</v>
      </c>
      <c r="C26" s="1" t="s">
        <v>6</v>
      </c>
      <c r="D26" s="15">
        <v>25600</v>
      </c>
    </row>
    <row r="27" spans="1:4" x14ac:dyDescent="0.25">
      <c r="A27" s="7"/>
      <c r="B27" s="10" t="s">
        <v>14</v>
      </c>
      <c r="C27" s="1" t="s">
        <v>6</v>
      </c>
      <c r="D27" s="21">
        <f>D21+D22+D23+D24+D25</f>
        <v>49785.96</v>
      </c>
    </row>
    <row r="28" spans="1:4" x14ac:dyDescent="0.25">
      <c r="A28" s="24"/>
      <c r="B28" s="25" t="s">
        <v>59</v>
      </c>
      <c r="C28" s="26" t="s">
        <v>6</v>
      </c>
      <c r="D28" s="27">
        <f>D29+D30</f>
        <v>62777.71</v>
      </c>
    </row>
    <row r="29" spans="1:4" x14ac:dyDescent="0.25">
      <c r="A29" s="24"/>
      <c r="B29" s="25" t="s">
        <v>7</v>
      </c>
      <c r="C29" s="26" t="s">
        <v>6</v>
      </c>
      <c r="D29" s="28">
        <f>D15+D17+D18-D21-D22-D23-D24-D26</f>
        <v>36489.57</v>
      </c>
    </row>
    <row r="30" spans="1:4" x14ac:dyDescent="0.25">
      <c r="A30" s="24"/>
      <c r="B30" s="25" t="s">
        <v>8</v>
      </c>
      <c r="C30" s="26" t="s">
        <v>6</v>
      </c>
      <c r="D30" s="28">
        <f>D16-D25</f>
        <v>26288.14</v>
      </c>
    </row>
    <row r="31" spans="1:4" x14ac:dyDescent="0.25">
      <c r="A31" s="34" t="s">
        <v>31</v>
      </c>
      <c r="B31" s="34"/>
      <c r="C31" s="34"/>
      <c r="D31" s="34"/>
    </row>
    <row r="32" spans="1:4" x14ac:dyDescent="0.25">
      <c r="A32" s="4" t="s">
        <v>32</v>
      </c>
      <c r="B32" s="1" t="s">
        <v>11</v>
      </c>
      <c r="C32" s="1" t="s">
        <v>6</v>
      </c>
      <c r="D32" s="15">
        <v>17445.349999999999</v>
      </c>
    </row>
    <row r="33" spans="1:4" x14ac:dyDescent="0.25">
      <c r="A33" s="4" t="s">
        <v>33</v>
      </c>
      <c r="B33" s="1" t="s">
        <v>13</v>
      </c>
      <c r="C33" s="1" t="s">
        <v>6</v>
      </c>
      <c r="D33" s="15">
        <v>6563.18</v>
      </c>
    </row>
    <row r="34" spans="1:4" x14ac:dyDescent="0.25">
      <c r="A34" s="4" t="s">
        <v>34</v>
      </c>
      <c r="B34" s="1" t="s">
        <v>35</v>
      </c>
      <c r="C34" s="1" t="s">
        <v>6</v>
      </c>
      <c r="D34" s="15">
        <v>25085.19</v>
      </c>
    </row>
    <row r="35" spans="1:4" x14ac:dyDescent="0.25">
      <c r="A35" s="4" t="s">
        <v>36</v>
      </c>
      <c r="B35" s="1" t="s">
        <v>37</v>
      </c>
      <c r="C35" s="1" t="s">
        <v>6</v>
      </c>
      <c r="D35" s="15">
        <f>1897.37+8007.34+52401.58</f>
        <v>62306.29</v>
      </c>
    </row>
    <row r="36" spans="1:4" x14ac:dyDescent="0.25">
      <c r="A36" s="4" t="s">
        <v>38</v>
      </c>
      <c r="B36" s="1" t="s">
        <v>39</v>
      </c>
      <c r="C36" s="1" t="s">
        <v>6</v>
      </c>
      <c r="D36" s="15">
        <f>3567.32+3202.05</f>
        <v>6769.3700000000008</v>
      </c>
    </row>
    <row r="37" spans="1:4" x14ac:dyDescent="0.25">
      <c r="A37" s="7"/>
      <c r="B37" s="10" t="s">
        <v>40</v>
      </c>
      <c r="C37" s="1" t="s">
        <v>6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42</v>
      </c>
      <c r="B39" s="35"/>
      <c r="C39" s="35"/>
      <c r="D39" s="35"/>
    </row>
    <row r="40" spans="1:4" x14ac:dyDescent="0.25">
      <c r="A40" s="12" t="s">
        <v>43</v>
      </c>
      <c r="B40" s="13"/>
      <c r="C40" s="13"/>
      <c r="D40" s="29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48</v>
      </c>
    </row>
    <row r="47" spans="1:4" x14ac:dyDescent="0.25">
      <c r="A47" s="12"/>
      <c r="C47" t="s">
        <v>64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.75" customHeight="1" x14ac:dyDescent="0.25">
      <c r="A4" s="37" t="s">
        <v>52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1</v>
      </c>
      <c r="B6" s="2" t="s">
        <v>2</v>
      </c>
      <c r="C6" s="2" t="s">
        <v>3</v>
      </c>
      <c r="D6" s="16" t="s">
        <v>4</v>
      </c>
    </row>
    <row r="7" spans="1:4" x14ac:dyDescent="0.25">
      <c r="A7" s="17"/>
      <c r="B7" s="18" t="s">
        <v>5</v>
      </c>
      <c r="C7" s="17" t="s">
        <v>6</v>
      </c>
      <c r="D7" s="19">
        <f>D8+D9</f>
        <v>19998.900000000001</v>
      </c>
    </row>
    <row r="8" spans="1:4" x14ac:dyDescent="0.25">
      <c r="A8" s="17"/>
      <c r="B8" s="18" t="s">
        <v>7</v>
      </c>
      <c r="C8" s="17" t="s">
        <v>6</v>
      </c>
      <c r="D8" s="20">
        <v>2537.61</v>
      </c>
    </row>
    <row r="9" spans="1:4" x14ac:dyDescent="0.25">
      <c r="A9" s="17"/>
      <c r="B9" s="18" t="s">
        <v>8</v>
      </c>
      <c r="C9" s="17" t="s">
        <v>6</v>
      </c>
      <c r="D9" s="20">
        <v>17461.29</v>
      </c>
    </row>
    <row r="10" spans="1:4" x14ac:dyDescent="0.25">
      <c r="A10" s="34" t="s">
        <v>9</v>
      </c>
      <c r="B10" s="34"/>
      <c r="C10" s="34"/>
      <c r="D10" s="34"/>
    </row>
    <row r="11" spans="1:4" x14ac:dyDescent="0.25">
      <c r="A11" s="4" t="s">
        <v>10</v>
      </c>
      <c r="B11" s="5" t="s">
        <v>11</v>
      </c>
      <c r="C11" s="1" t="s">
        <v>6</v>
      </c>
      <c r="D11" s="15">
        <v>162097.74</v>
      </c>
    </row>
    <row r="12" spans="1:4" x14ac:dyDescent="0.25">
      <c r="A12" s="4" t="s">
        <v>12</v>
      </c>
      <c r="B12" s="6" t="s">
        <v>13</v>
      </c>
      <c r="C12" s="1" t="s">
        <v>6</v>
      </c>
      <c r="D12" s="15">
        <v>59901.42</v>
      </c>
    </row>
    <row r="13" spans="1:4" x14ac:dyDescent="0.25">
      <c r="A13" s="7"/>
      <c r="B13" s="8" t="s">
        <v>14</v>
      </c>
      <c r="C13" s="1" t="s">
        <v>6</v>
      </c>
      <c r="D13" s="21">
        <f>D10+D11+D12</f>
        <v>221999.15999999997</v>
      </c>
    </row>
    <row r="14" spans="1:4" x14ac:dyDescent="0.25">
      <c r="A14" s="34" t="s">
        <v>15</v>
      </c>
      <c r="B14" s="34"/>
      <c r="C14" s="34"/>
      <c r="D14" s="34"/>
    </row>
    <row r="15" spans="1:4" x14ac:dyDescent="0.25">
      <c r="A15" s="4" t="s">
        <v>16</v>
      </c>
      <c r="B15" s="5" t="s">
        <v>11</v>
      </c>
      <c r="C15" s="1" t="s">
        <v>6</v>
      </c>
      <c r="D15" s="15">
        <v>129908.69</v>
      </c>
    </row>
    <row r="16" spans="1:4" ht="30" hidden="1" x14ac:dyDescent="0.25">
      <c r="A16" s="4" t="s">
        <v>53</v>
      </c>
      <c r="B16" s="22" t="s">
        <v>54</v>
      </c>
      <c r="C16" s="1" t="s">
        <v>6</v>
      </c>
      <c r="D16" s="15"/>
    </row>
    <row r="17" spans="1:4" x14ac:dyDescent="0.25">
      <c r="A17" s="4" t="s">
        <v>17</v>
      </c>
      <c r="B17" s="6" t="s">
        <v>13</v>
      </c>
      <c r="C17" s="1" t="s">
        <v>6</v>
      </c>
      <c r="D17" s="15">
        <v>49986.93</v>
      </c>
    </row>
    <row r="18" spans="1:4" hidden="1" x14ac:dyDescent="0.25">
      <c r="A18" s="4" t="s">
        <v>55</v>
      </c>
      <c r="B18" s="23" t="s">
        <v>56</v>
      </c>
      <c r="C18" s="1" t="s">
        <v>6</v>
      </c>
      <c r="D18" s="15"/>
    </row>
    <row r="19" spans="1:4" x14ac:dyDescent="0.25">
      <c r="A19" s="7"/>
      <c r="B19" s="8" t="s">
        <v>14</v>
      </c>
      <c r="C19" s="1" t="s">
        <v>6</v>
      </c>
      <c r="D19" s="21">
        <f>D15+D16+D17+D18</f>
        <v>179895.62</v>
      </c>
    </row>
    <row r="20" spans="1:4" x14ac:dyDescent="0.25">
      <c r="A20" s="34" t="s">
        <v>20</v>
      </c>
      <c r="B20" s="34"/>
      <c r="C20" s="34"/>
      <c r="D20" s="34"/>
    </row>
    <row r="21" spans="1:4" x14ac:dyDescent="0.25">
      <c r="A21" s="4" t="s">
        <v>21</v>
      </c>
      <c r="B21" s="1" t="s">
        <v>22</v>
      </c>
      <c r="C21" s="1" t="s">
        <v>6</v>
      </c>
      <c r="D21" s="15">
        <v>105363.53</v>
      </c>
    </row>
    <row r="22" spans="1:4" x14ac:dyDescent="0.25">
      <c r="A22" s="4" t="s">
        <v>23</v>
      </c>
      <c r="B22" s="1" t="s">
        <v>24</v>
      </c>
      <c r="C22" s="1" t="s">
        <v>6</v>
      </c>
      <c r="D22" s="15">
        <v>8253.6</v>
      </c>
    </row>
    <row r="23" spans="1:4" x14ac:dyDescent="0.25">
      <c r="A23" s="4" t="s">
        <v>25</v>
      </c>
      <c r="B23" s="1" t="s">
        <v>26</v>
      </c>
      <c r="C23" s="1" t="s">
        <v>6</v>
      </c>
      <c r="D23" s="15">
        <v>3507.53</v>
      </c>
    </row>
    <row r="24" spans="1:4" x14ac:dyDescent="0.25">
      <c r="A24" s="4" t="s">
        <v>27</v>
      </c>
      <c r="B24" s="1" t="s">
        <v>28</v>
      </c>
      <c r="C24" s="1" t="s">
        <v>6</v>
      </c>
      <c r="D24" s="15">
        <v>0</v>
      </c>
    </row>
    <row r="25" spans="1:4" x14ac:dyDescent="0.25">
      <c r="A25" s="4" t="s">
        <v>29</v>
      </c>
      <c r="B25" s="1" t="s">
        <v>30</v>
      </c>
      <c r="C25" s="1" t="s">
        <v>6</v>
      </c>
      <c r="D25" s="15">
        <f>D26</f>
        <v>0</v>
      </c>
    </row>
    <row r="26" spans="1:4" hidden="1" x14ac:dyDescent="0.25">
      <c r="A26" s="4" t="s">
        <v>57</v>
      </c>
      <c r="B26" s="1" t="s">
        <v>58</v>
      </c>
      <c r="C26" s="1" t="s">
        <v>6</v>
      </c>
      <c r="D26" s="15"/>
    </row>
    <row r="27" spans="1:4" x14ac:dyDescent="0.25">
      <c r="A27" s="7"/>
      <c r="B27" s="10" t="s">
        <v>14</v>
      </c>
      <c r="C27" s="1" t="s">
        <v>6</v>
      </c>
      <c r="D27" s="21">
        <f>D21+D22+D23+D24+D25</f>
        <v>117124.66</v>
      </c>
    </row>
    <row r="28" spans="1:4" x14ac:dyDescent="0.25">
      <c r="A28" s="24"/>
      <c r="B28" s="25" t="s">
        <v>59</v>
      </c>
      <c r="C28" s="26" t="s">
        <v>6</v>
      </c>
      <c r="D28" s="27">
        <f>D29+D30</f>
        <v>82769.859999999986</v>
      </c>
    </row>
    <row r="29" spans="1:4" x14ac:dyDescent="0.25">
      <c r="A29" s="24"/>
      <c r="B29" s="25" t="s">
        <v>7</v>
      </c>
      <c r="C29" s="26" t="s">
        <v>6</v>
      </c>
      <c r="D29" s="28">
        <f>D8+D15+D16-D21-D22-D23-D24</f>
        <v>15321.63999999999</v>
      </c>
    </row>
    <row r="30" spans="1:4" x14ac:dyDescent="0.25">
      <c r="A30" s="24"/>
      <c r="B30" s="25" t="s">
        <v>8</v>
      </c>
      <c r="C30" s="26" t="s">
        <v>6</v>
      </c>
      <c r="D30" s="28">
        <f>D9+D17+D18-D25</f>
        <v>67448.22</v>
      </c>
    </row>
    <row r="31" spans="1:4" x14ac:dyDescent="0.25">
      <c r="A31" s="34" t="s">
        <v>31</v>
      </c>
      <c r="B31" s="34"/>
      <c r="C31" s="34"/>
      <c r="D31" s="34"/>
    </row>
    <row r="32" spans="1:4" x14ac:dyDescent="0.25">
      <c r="A32" s="4" t="s">
        <v>32</v>
      </c>
      <c r="B32" s="1" t="s">
        <v>11</v>
      </c>
      <c r="C32" s="1" t="s">
        <v>6</v>
      </c>
      <c r="D32" s="15">
        <v>107464.92</v>
      </c>
    </row>
    <row r="33" spans="1:4" x14ac:dyDescent="0.25">
      <c r="A33" s="4" t="s">
        <v>33</v>
      </c>
      <c r="B33" s="1" t="s">
        <v>13</v>
      </c>
      <c r="C33" s="1" t="s">
        <v>6</v>
      </c>
      <c r="D33" s="15">
        <v>28708.560000000001</v>
      </c>
    </row>
    <row r="34" spans="1:4" x14ac:dyDescent="0.25">
      <c r="A34" s="4" t="s">
        <v>34</v>
      </c>
      <c r="B34" s="1" t="s">
        <v>35</v>
      </c>
      <c r="C34" s="1" t="s">
        <v>6</v>
      </c>
      <c r="D34" s="15">
        <v>17238.560000000001</v>
      </c>
    </row>
    <row r="35" spans="1:4" x14ac:dyDescent="0.25">
      <c r="A35" s="4" t="s">
        <v>36</v>
      </c>
      <c r="B35" s="1" t="s">
        <v>37</v>
      </c>
      <c r="C35" s="1" t="s">
        <v>6</v>
      </c>
      <c r="D35" s="15">
        <v>312387.98</v>
      </c>
    </row>
    <row r="36" spans="1:4" x14ac:dyDescent="0.25">
      <c r="A36" s="4" t="s">
        <v>38</v>
      </c>
      <c r="B36" s="1" t="s">
        <v>39</v>
      </c>
      <c r="C36" s="1" t="s">
        <v>6</v>
      </c>
      <c r="D36" s="15">
        <v>46897.87</v>
      </c>
    </row>
    <row r="37" spans="1:4" ht="16.5" hidden="1" customHeight="1" x14ac:dyDescent="0.25">
      <c r="A37" s="4" t="s">
        <v>60</v>
      </c>
      <c r="B37" s="1" t="s">
        <v>61</v>
      </c>
      <c r="C37" s="1" t="s">
        <v>6</v>
      </c>
      <c r="D37" s="15"/>
    </row>
    <row r="38" spans="1:4" hidden="1" x14ac:dyDescent="0.25">
      <c r="A38" s="4" t="s">
        <v>62</v>
      </c>
      <c r="B38" s="1" t="s">
        <v>63</v>
      </c>
      <c r="C38" s="1" t="s">
        <v>6</v>
      </c>
      <c r="D38" s="15"/>
    </row>
    <row r="39" spans="1:4" x14ac:dyDescent="0.25">
      <c r="A39" s="7"/>
      <c r="B39" s="10" t="s">
        <v>40</v>
      </c>
      <c r="C39" s="1" t="s">
        <v>6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42</v>
      </c>
      <c r="B41" s="35"/>
      <c r="C41" s="35"/>
      <c r="D41" s="35"/>
    </row>
    <row r="42" spans="1:4" x14ac:dyDescent="0.25">
      <c r="A42" s="12" t="s">
        <v>43</v>
      </c>
      <c r="B42" s="13"/>
      <c r="C42" s="13"/>
      <c r="D42" s="29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48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66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1</v>
      </c>
      <c r="B6" s="2" t="s">
        <v>2</v>
      </c>
      <c r="C6" s="2" t="s">
        <v>3</v>
      </c>
      <c r="D6" s="16" t="s">
        <v>4</v>
      </c>
    </row>
    <row r="7" spans="1:4" ht="16.5" customHeight="1" x14ac:dyDescent="0.25">
      <c r="A7" s="17"/>
      <c r="B7" s="18" t="s">
        <v>5</v>
      </c>
      <c r="C7" s="17" t="s">
        <v>6</v>
      </c>
      <c r="D7" s="19">
        <f>D8+D9</f>
        <v>-28800.639999999999</v>
      </c>
    </row>
    <row r="8" spans="1:4" ht="16.5" customHeight="1" x14ac:dyDescent="0.25">
      <c r="A8" s="17"/>
      <c r="B8" s="18" t="s">
        <v>7</v>
      </c>
      <c r="C8" s="17" t="s">
        <v>6</v>
      </c>
      <c r="D8" s="20">
        <v>-55474.25</v>
      </c>
    </row>
    <row r="9" spans="1:4" ht="16.5" customHeight="1" x14ac:dyDescent="0.25">
      <c r="A9" s="17"/>
      <c r="B9" s="18" t="s">
        <v>8</v>
      </c>
      <c r="C9" s="17" t="s">
        <v>6</v>
      </c>
      <c r="D9" s="20">
        <v>26673.61</v>
      </c>
    </row>
    <row r="10" spans="1:4" ht="16.5" customHeight="1" x14ac:dyDescent="0.25">
      <c r="A10" s="34" t="s">
        <v>9</v>
      </c>
      <c r="B10" s="34"/>
      <c r="C10" s="34"/>
      <c r="D10" s="34"/>
    </row>
    <row r="11" spans="1:4" ht="16.5" customHeight="1" x14ac:dyDescent="0.25">
      <c r="A11" s="4" t="s">
        <v>10</v>
      </c>
      <c r="B11" s="5" t="s">
        <v>11</v>
      </c>
      <c r="C11" s="1" t="s">
        <v>6</v>
      </c>
      <c r="D11" s="15">
        <v>76550.100000000006</v>
      </c>
    </row>
    <row r="12" spans="1:4" ht="16.5" customHeight="1" x14ac:dyDescent="0.25">
      <c r="A12" s="4" t="s">
        <v>12</v>
      </c>
      <c r="B12" s="6" t="s">
        <v>13</v>
      </c>
      <c r="C12" s="1" t="s">
        <v>6</v>
      </c>
      <c r="D12" s="15">
        <v>30191.52</v>
      </c>
    </row>
    <row r="13" spans="1:4" ht="16.5" customHeight="1" x14ac:dyDescent="0.25">
      <c r="A13" s="7"/>
      <c r="B13" s="8" t="s">
        <v>14</v>
      </c>
      <c r="C13" s="1" t="s">
        <v>6</v>
      </c>
      <c r="D13" s="21">
        <f>D10+D11+D12</f>
        <v>106741.62000000001</v>
      </c>
    </row>
    <row r="14" spans="1:4" ht="16.5" customHeight="1" x14ac:dyDescent="0.25">
      <c r="A14" s="34" t="s">
        <v>15</v>
      </c>
      <c r="B14" s="34"/>
      <c r="C14" s="34"/>
      <c r="D14" s="34"/>
    </row>
    <row r="15" spans="1:4" ht="16.5" customHeight="1" x14ac:dyDescent="0.25">
      <c r="A15" s="4" t="s">
        <v>16</v>
      </c>
      <c r="B15" s="5" t="s">
        <v>11</v>
      </c>
      <c r="C15" s="1" t="s">
        <v>6</v>
      </c>
      <c r="D15" s="15">
        <v>70057.31</v>
      </c>
    </row>
    <row r="16" spans="1:4" ht="29.25" customHeight="1" x14ac:dyDescent="0.25">
      <c r="A16" s="4" t="s">
        <v>53</v>
      </c>
      <c r="B16" s="22" t="s">
        <v>54</v>
      </c>
      <c r="C16" s="1" t="s">
        <v>6</v>
      </c>
      <c r="D16" s="15">
        <v>19625.87</v>
      </c>
    </row>
    <row r="17" spans="1:4" ht="16.5" customHeight="1" x14ac:dyDescent="0.25">
      <c r="A17" s="4" t="s">
        <v>17</v>
      </c>
      <c r="B17" s="6" t="s">
        <v>13</v>
      </c>
      <c r="C17" s="1" t="s">
        <v>6</v>
      </c>
      <c r="D17" s="15">
        <v>27968.23</v>
      </c>
    </row>
    <row r="18" spans="1:4" ht="30" customHeight="1" x14ac:dyDescent="0.25">
      <c r="A18" s="4" t="s">
        <v>55</v>
      </c>
      <c r="B18" s="23" t="s">
        <v>67</v>
      </c>
      <c r="C18" s="1" t="s">
        <v>6</v>
      </c>
      <c r="D18" s="15">
        <v>7931.04</v>
      </c>
    </row>
    <row r="19" spans="1:4" ht="16.5" customHeight="1" x14ac:dyDescent="0.25">
      <c r="A19" s="7"/>
      <c r="B19" s="8" t="s">
        <v>14</v>
      </c>
      <c r="C19" s="1" t="s">
        <v>6</v>
      </c>
      <c r="D19" s="21">
        <f>D15+D16+D17+D18</f>
        <v>125582.44999999998</v>
      </c>
    </row>
    <row r="20" spans="1:4" ht="16.5" customHeight="1" x14ac:dyDescent="0.25">
      <c r="A20" s="34" t="s">
        <v>20</v>
      </c>
      <c r="B20" s="34"/>
      <c r="C20" s="34"/>
      <c r="D20" s="34"/>
    </row>
    <row r="21" spans="1:4" ht="16.5" customHeight="1" x14ac:dyDescent="0.25">
      <c r="A21" s="4" t="s">
        <v>21</v>
      </c>
      <c r="B21" s="1" t="s">
        <v>22</v>
      </c>
      <c r="C21" s="1" t="s">
        <v>6</v>
      </c>
      <c r="D21" s="15">
        <v>49757.57</v>
      </c>
    </row>
    <row r="22" spans="1:4" ht="16.5" customHeight="1" x14ac:dyDescent="0.25">
      <c r="A22" s="4" t="s">
        <v>23</v>
      </c>
      <c r="B22" s="1" t="s">
        <v>24</v>
      </c>
      <c r="C22" s="1" t="s">
        <v>6</v>
      </c>
      <c r="D22" s="15">
        <v>3895.68</v>
      </c>
    </row>
    <row r="23" spans="1:4" ht="16.5" customHeight="1" x14ac:dyDescent="0.25">
      <c r="A23" s="4" t="s">
        <v>25</v>
      </c>
      <c r="B23" s="1" t="s">
        <v>26</v>
      </c>
      <c r="C23" s="1" t="s">
        <v>6</v>
      </c>
      <c r="D23" s="15">
        <v>1891.55</v>
      </c>
    </row>
    <row r="24" spans="1:4" ht="16.5" customHeight="1" x14ac:dyDescent="0.25">
      <c r="A24" s="4" t="s">
        <v>27</v>
      </c>
      <c r="B24" s="1" t="s">
        <v>28</v>
      </c>
      <c r="C24" s="1" t="s">
        <v>6</v>
      </c>
      <c r="D24" s="15">
        <v>0</v>
      </c>
    </row>
    <row r="25" spans="1:4" ht="16.5" customHeight="1" x14ac:dyDescent="0.25">
      <c r="A25" s="4" t="s">
        <v>29</v>
      </c>
      <c r="B25" s="1" t="s">
        <v>30</v>
      </c>
      <c r="C25" s="1" t="s">
        <v>6</v>
      </c>
      <c r="D25" s="15">
        <v>79122.03</v>
      </c>
    </row>
    <row r="26" spans="1:4" ht="16.5" customHeight="1" x14ac:dyDescent="0.25">
      <c r="A26" s="4" t="s">
        <v>57</v>
      </c>
      <c r="B26" s="1" t="s">
        <v>68</v>
      </c>
      <c r="C26" s="1" t="s">
        <v>6</v>
      </c>
      <c r="D26" s="15">
        <v>68755</v>
      </c>
    </row>
    <row r="27" spans="1:4" ht="16.5" customHeight="1" x14ac:dyDescent="0.25">
      <c r="A27" s="4" t="s">
        <v>69</v>
      </c>
      <c r="B27" s="1" t="s">
        <v>70</v>
      </c>
      <c r="C27" s="1"/>
      <c r="D27" s="15">
        <v>10367.030000000001</v>
      </c>
    </row>
    <row r="28" spans="1:4" ht="16.5" customHeight="1" x14ac:dyDescent="0.25">
      <c r="A28" s="7"/>
      <c r="B28" s="10" t="s">
        <v>14</v>
      </c>
      <c r="C28" s="1" t="s">
        <v>6</v>
      </c>
      <c r="D28" s="21">
        <f>D21+D22+D23+D24+D25</f>
        <v>134666.83000000002</v>
      </c>
    </row>
    <row r="29" spans="1:4" ht="16.5" customHeight="1" x14ac:dyDescent="0.25">
      <c r="A29" s="24"/>
      <c r="B29" s="25" t="s">
        <v>59</v>
      </c>
      <c r="C29" s="26" t="s">
        <v>6</v>
      </c>
      <c r="D29" s="27">
        <f>D30+D31</f>
        <v>-37885.020000000004</v>
      </c>
    </row>
    <row r="30" spans="1:4" ht="16.5" customHeight="1" x14ac:dyDescent="0.25">
      <c r="A30" s="24"/>
      <c r="B30" s="25" t="s">
        <v>7</v>
      </c>
      <c r="C30" s="26" t="s">
        <v>6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8</v>
      </c>
      <c r="C31" s="26" t="s">
        <v>6</v>
      </c>
      <c r="D31" s="28">
        <f>D9+D17+D18-D25</f>
        <v>-16549.150000000001</v>
      </c>
    </row>
    <row r="32" spans="1:4" ht="16.5" customHeight="1" x14ac:dyDescent="0.25">
      <c r="A32" s="34" t="s">
        <v>31</v>
      </c>
      <c r="B32" s="34"/>
      <c r="C32" s="34"/>
      <c r="D32" s="34"/>
    </row>
    <row r="33" spans="1:4" ht="16.5" customHeight="1" x14ac:dyDescent="0.25">
      <c r="A33" s="4" t="s">
        <v>32</v>
      </c>
      <c r="B33" s="1" t="s">
        <v>11</v>
      </c>
      <c r="C33" s="1" t="s">
        <v>6</v>
      </c>
      <c r="D33" s="15">
        <v>13788.59</v>
      </c>
    </row>
    <row r="34" spans="1:4" ht="16.5" customHeight="1" x14ac:dyDescent="0.25">
      <c r="A34" s="4" t="s">
        <v>33</v>
      </c>
      <c r="B34" s="1" t="s">
        <v>13</v>
      </c>
      <c r="C34" s="1" t="s">
        <v>6</v>
      </c>
      <c r="D34" s="15">
        <v>5301.36</v>
      </c>
    </row>
    <row r="35" spans="1:4" ht="16.5" customHeight="1" x14ac:dyDescent="0.25">
      <c r="A35" s="4" t="s">
        <v>34</v>
      </c>
      <c r="B35" s="1" t="s">
        <v>35</v>
      </c>
      <c r="C35" s="1" t="s">
        <v>6</v>
      </c>
      <c r="D35" s="15">
        <v>5203.47</v>
      </c>
    </row>
    <row r="36" spans="1:4" ht="16.5" customHeight="1" x14ac:dyDescent="0.25">
      <c r="A36" s="4" t="s">
        <v>36</v>
      </c>
      <c r="B36" s="1" t="s">
        <v>37</v>
      </c>
      <c r="C36" s="1" t="s">
        <v>6</v>
      </c>
      <c r="D36" s="15">
        <v>61578.98</v>
      </c>
    </row>
    <row r="37" spans="1:4" ht="16.5" customHeight="1" x14ac:dyDescent="0.25">
      <c r="A37" s="4" t="s">
        <v>38</v>
      </c>
      <c r="B37" s="1" t="s">
        <v>39</v>
      </c>
      <c r="C37" s="1" t="s">
        <v>6</v>
      </c>
      <c r="D37" s="15">
        <v>13159.87</v>
      </c>
    </row>
    <row r="38" spans="1:4" ht="16.5" hidden="1" customHeight="1" x14ac:dyDescent="0.25">
      <c r="A38" s="4" t="s">
        <v>60</v>
      </c>
      <c r="B38" s="1" t="s">
        <v>61</v>
      </c>
      <c r="C38" s="1" t="s">
        <v>6</v>
      </c>
      <c r="D38" s="15"/>
    </row>
    <row r="39" spans="1:4" ht="16.5" hidden="1" customHeight="1" x14ac:dyDescent="0.25">
      <c r="A39" s="4" t="s">
        <v>62</v>
      </c>
      <c r="B39" s="1" t="s">
        <v>63</v>
      </c>
      <c r="C39" s="1" t="s">
        <v>6</v>
      </c>
      <c r="D39" s="15"/>
    </row>
    <row r="40" spans="1:4" ht="16.5" customHeight="1" x14ac:dyDescent="0.25">
      <c r="A40" s="7"/>
      <c r="B40" s="10" t="s">
        <v>40</v>
      </c>
      <c r="C40" s="1" t="s">
        <v>6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5" t="s">
        <v>42</v>
      </c>
      <c r="B42" s="35"/>
      <c r="C42" s="35"/>
      <c r="D42" s="35"/>
    </row>
    <row r="43" spans="1:4" ht="16.5" customHeight="1" x14ac:dyDescent="0.25">
      <c r="A43" s="12" t="s">
        <v>43</v>
      </c>
      <c r="B43" s="13"/>
      <c r="C43" s="13"/>
      <c r="D43" s="29"/>
    </row>
    <row r="44" spans="1:4" ht="16.5" customHeight="1" x14ac:dyDescent="0.25">
      <c r="A44" s="12" t="s">
        <v>44</v>
      </c>
      <c r="B44" s="13"/>
      <c r="C44" s="13"/>
      <c r="D44" s="29"/>
    </row>
    <row r="45" spans="1:4" ht="16.5" customHeight="1" x14ac:dyDescent="0.25">
      <c r="A45" s="12" t="s">
        <v>45</v>
      </c>
      <c r="B45" s="13"/>
      <c r="C45" s="13"/>
      <c r="D45" s="29"/>
    </row>
    <row r="46" spans="1:4" ht="16.5" customHeight="1" x14ac:dyDescent="0.25">
      <c r="A46" s="12" t="s">
        <v>46</v>
      </c>
      <c r="B46" s="13"/>
      <c r="C46" s="13"/>
      <c r="D46" s="29"/>
    </row>
    <row r="47" spans="1:4" ht="16.5" customHeight="1" x14ac:dyDescent="0.25">
      <c r="A47" s="12" t="s">
        <v>47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48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71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1</v>
      </c>
      <c r="B6" s="2" t="s">
        <v>2</v>
      </c>
      <c r="C6" s="2" t="s">
        <v>3</v>
      </c>
      <c r="D6" s="2" t="s">
        <v>4</v>
      </c>
    </row>
    <row r="7" spans="1:4" ht="16.5" customHeight="1" x14ac:dyDescent="0.25">
      <c r="A7" s="1"/>
      <c r="B7" s="3" t="s">
        <v>5</v>
      </c>
      <c r="C7" s="1" t="s">
        <v>6</v>
      </c>
      <c r="D7" s="1">
        <f>D8+D9</f>
        <v>-28800.639999999999</v>
      </c>
    </row>
    <row r="8" spans="1:4" ht="16.5" customHeight="1" x14ac:dyDescent="0.25">
      <c r="A8" s="1"/>
      <c r="B8" s="3" t="s">
        <v>7</v>
      </c>
      <c r="C8" s="1" t="s">
        <v>6</v>
      </c>
      <c r="D8" s="1">
        <v>-55474.25</v>
      </c>
    </row>
    <row r="9" spans="1:4" ht="16.5" customHeight="1" x14ac:dyDescent="0.25">
      <c r="A9" s="1"/>
      <c r="B9" s="3" t="s">
        <v>8</v>
      </c>
      <c r="C9" s="1" t="s">
        <v>6</v>
      </c>
      <c r="D9" s="1">
        <v>26673.61</v>
      </c>
    </row>
    <row r="10" spans="1:4" ht="16.5" customHeight="1" x14ac:dyDescent="0.25">
      <c r="A10" s="34" t="s">
        <v>9</v>
      </c>
      <c r="B10" s="34"/>
      <c r="C10" s="34"/>
      <c r="D10" s="34"/>
    </row>
    <row r="11" spans="1:4" ht="16.5" customHeight="1" x14ac:dyDescent="0.25">
      <c r="A11" s="4" t="s">
        <v>10</v>
      </c>
      <c r="B11" s="5" t="s">
        <v>11</v>
      </c>
      <c r="C11" s="1" t="s">
        <v>6</v>
      </c>
      <c r="D11" s="1">
        <v>63174.94</v>
      </c>
    </row>
    <row r="12" spans="1:4" ht="16.5" customHeight="1" x14ac:dyDescent="0.25">
      <c r="A12" s="4" t="s">
        <v>12</v>
      </c>
      <c r="B12" s="6" t="s">
        <v>13</v>
      </c>
      <c r="C12" s="1" t="s">
        <v>6</v>
      </c>
      <c r="D12" s="1">
        <v>25159.599999999999</v>
      </c>
    </row>
    <row r="13" spans="1:4" ht="16.5" customHeight="1" x14ac:dyDescent="0.25">
      <c r="A13" s="7"/>
      <c r="B13" s="8" t="s">
        <v>14</v>
      </c>
      <c r="C13" s="1" t="s">
        <v>6</v>
      </c>
      <c r="D13" s="1">
        <f>D10+D11+D12</f>
        <v>88334.540000000008</v>
      </c>
    </row>
    <row r="14" spans="1:4" ht="16.5" customHeight="1" x14ac:dyDescent="0.25">
      <c r="A14" s="34" t="s">
        <v>15</v>
      </c>
      <c r="B14" s="34"/>
      <c r="C14" s="34"/>
      <c r="D14" s="34"/>
    </row>
    <row r="15" spans="1:4" ht="16.5" customHeight="1" x14ac:dyDescent="0.25">
      <c r="A15" s="4" t="s">
        <v>16</v>
      </c>
      <c r="B15" s="5" t="s">
        <v>11</v>
      </c>
      <c r="C15" s="1" t="s">
        <v>6</v>
      </c>
      <c r="D15" s="1">
        <v>54943.88</v>
      </c>
    </row>
    <row r="16" spans="1:4" ht="16.5" customHeight="1" x14ac:dyDescent="0.25">
      <c r="A16" s="4" t="s">
        <v>17</v>
      </c>
      <c r="B16" s="6" t="s">
        <v>13</v>
      </c>
      <c r="C16" s="1" t="s">
        <v>6</v>
      </c>
      <c r="D16" s="1">
        <f>22369.85+6989.02</f>
        <v>29358.87</v>
      </c>
    </row>
    <row r="17" spans="1:4" ht="16.5" customHeight="1" x14ac:dyDescent="0.25">
      <c r="A17" s="4" t="s">
        <v>18</v>
      </c>
      <c r="B17" s="1" t="s">
        <v>19</v>
      </c>
      <c r="C17" s="1" t="s">
        <v>6</v>
      </c>
      <c r="D17" s="1">
        <v>17119.27</v>
      </c>
    </row>
    <row r="18" spans="1:4" ht="16.5" customHeight="1" x14ac:dyDescent="0.25">
      <c r="A18" s="7"/>
      <c r="B18" s="8" t="s">
        <v>14</v>
      </c>
      <c r="C18" s="1" t="s">
        <v>6</v>
      </c>
      <c r="D18" s="1">
        <f>D15+D16+D17</f>
        <v>101422.02</v>
      </c>
    </row>
    <row r="19" spans="1:4" ht="16.5" customHeight="1" x14ac:dyDescent="0.25">
      <c r="A19" s="34" t="s">
        <v>20</v>
      </c>
      <c r="B19" s="34"/>
      <c r="C19" s="34"/>
      <c r="D19" s="34"/>
    </row>
    <row r="20" spans="1:4" ht="16.5" customHeight="1" x14ac:dyDescent="0.25">
      <c r="A20" s="4" t="s">
        <v>21</v>
      </c>
      <c r="B20" s="1" t="s">
        <v>22</v>
      </c>
      <c r="C20" s="1" t="s">
        <v>6</v>
      </c>
      <c r="D20" s="1">
        <v>41063.71</v>
      </c>
    </row>
    <row r="21" spans="1:4" ht="16.5" customHeight="1" x14ac:dyDescent="0.25">
      <c r="A21" s="4" t="s">
        <v>23</v>
      </c>
      <c r="B21" s="1" t="s">
        <v>24</v>
      </c>
      <c r="C21" s="1" t="s">
        <v>6</v>
      </c>
      <c r="D21" s="1">
        <v>326.39999999999998</v>
      </c>
    </row>
    <row r="22" spans="1:4" ht="16.5" customHeight="1" x14ac:dyDescent="0.25">
      <c r="A22" s="4" t="s">
        <v>25</v>
      </c>
      <c r="B22" s="1" t="s">
        <v>26</v>
      </c>
      <c r="C22" s="1" t="s">
        <v>6</v>
      </c>
      <c r="D22" s="1">
        <v>1483.48</v>
      </c>
    </row>
    <row r="23" spans="1:4" ht="16.5" customHeight="1" x14ac:dyDescent="0.25">
      <c r="A23" s="4" t="s">
        <v>27</v>
      </c>
      <c r="B23" s="1" t="s">
        <v>28</v>
      </c>
      <c r="C23" s="1" t="s">
        <v>6</v>
      </c>
      <c r="D23" s="1"/>
    </row>
    <row r="24" spans="1:4" ht="16.5" customHeight="1" x14ac:dyDescent="0.25">
      <c r="A24" s="4" t="s">
        <v>29</v>
      </c>
      <c r="B24" s="1" t="s">
        <v>30</v>
      </c>
      <c r="C24" s="1" t="s">
        <v>6</v>
      </c>
      <c r="D24" s="1">
        <f>D25+D26</f>
        <v>79122.03</v>
      </c>
    </row>
    <row r="25" spans="1:4" ht="16.5" customHeight="1" x14ac:dyDescent="0.25">
      <c r="A25" s="4" t="s">
        <v>57</v>
      </c>
      <c r="B25" s="1" t="s">
        <v>68</v>
      </c>
      <c r="C25" s="1" t="s">
        <v>6</v>
      </c>
      <c r="D25" s="1">
        <v>68755</v>
      </c>
    </row>
    <row r="26" spans="1:4" ht="16.5" customHeight="1" x14ac:dyDescent="0.25">
      <c r="A26" s="4" t="s">
        <v>69</v>
      </c>
      <c r="B26" s="1" t="s">
        <v>72</v>
      </c>
      <c r="C26" s="1" t="s">
        <v>6</v>
      </c>
      <c r="D26" s="1">
        <v>10367.030000000001</v>
      </c>
    </row>
    <row r="27" spans="1:4" ht="16.5" customHeight="1" x14ac:dyDescent="0.25">
      <c r="A27" s="7"/>
      <c r="B27" s="10" t="s">
        <v>14</v>
      </c>
      <c r="C27" s="1" t="s">
        <v>6</v>
      </c>
      <c r="D27" s="1">
        <f>D20+D21+D22+D23+D24</f>
        <v>121995.62</v>
      </c>
    </row>
    <row r="28" spans="1:4" ht="16.5" customHeight="1" x14ac:dyDescent="0.25">
      <c r="A28" s="34" t="s">
        <v>31</v>
      </c>
      <c r="B28" s="34"/>
      <c r="C28" s="34"/>
      <c r="D28" s="34"/>
    </row>
    <row r="29" spans="1:4" ht="16.5" customHeight="1" x14ac:dyDescent="0.25">
      <c r="A29" s="4" t="s">
        <v>32</v>
      </c>
      <c r="B29" s="1" t="s">
        <v>11</v>
      </c>
      <c r="C29" s="1" t="s">
        <v>6</v>
      </c>
      <c r="D29" s="1">
        <v>15526.86</v>
      </c>
    </row>
    <row r="30" spans="1:4" ht="16.5" customHeight="1" x14ac:dyDescent="0.25">
      <c r="A30" s="4" t="s">
        <v>33</v>
      </c>
      <c r="B30" s="1" t="s">
        <v>13</v>
      </c>
      <c r="C30" s="1" t="s">
        <v>6</v>
      </c>
      <c r="D30" s="1">
        <v>5867.82</v>
      </c>
    </row>
    <row r="31" spans="1:4" ht="16.5" customHeight="1" x14ac:dyDescent="0.25">
      <c r="A31" s="4" t="s">
        <v>34</v>
      </c>
      <c r="B31" s="1" t="s">
        <v>35</v>
      </c>
      <c r="C31" s="1" t="s">
        <v>6</v>
      </c>
      <c r="D31" s="1">
        <v>5203.47</v>
      </c>
    </row>
    <row r="32" spans="1:4" ht="16.5" customHeight="1" x14ac:dyDescent="0.25">
      <c r="A32" s="4" t="s">
        <v>36</v>
      </c>
      <c r="B32" s="1" t="s">
        <v>37</v>
      </c>
      <c r="C32" s="1" t="s">
        <v>6</v>
      </c>
      <c r="D32" s="1">
        <v>59667.58</v>
      </c>
    </row>
    <row r="33" spans="1:4" ht="16.5" customHeight="1" x14ac:dyDescent="0.25">
      <c r="A33" s="4" t="s">
        <v>38</v>
      </c>
      <c r="B33" s="1" t="s">
        <v>39</v>
      </c>
      <c r="C33" s="1" t="s">
        <v>6</v>
      </c>
      <c r="D33" s="1">
        <v>12439.39</v>
      </c>
    </row>
    <row r="34" spans="1:4" ht="16.5" customHeight="1" x14ac:dyDescent="0.25">
      <c r="A34" s="7"/>
      <c r="B34" s="10" t="s">
        <v>40</v>
      </c>
      <c r="C34" s="1" t="s">
        <v>6</v>
      </c>
      <c r="D34" s="1">
        <f>D29+D30+D31+D32+D33</f>
        <v>98705.12000000001</v>
      </c>
    </row>
    <row r="35" spans="1:4" ht="16.5" customHeight="1" x14ac:dyDescent="0.25">
      <c r="A35" s="7"/>
      <c r="B35" s="3" t="s">
        <v>41</v>
      </c>
      <c r="C35" s="1" t="s">
        <v>6</v>
      </c>
      <c r="D35" s="1">
        <f>D36+D37</f>
        <v>-66493.510000000009</v>
      </c>
    </row>
    <row r="36" spans="1:4" ht="16.5" customHeight="1" x14ac:dyDescent="0.25">
      <c r="A36" s="7"/>
      <c r="B36" s="3" t="s">
        <v>7</v>
      </c>
      <c r="C36" s="1" t="s">
        <v>6</v>
      </c>
      <c r="D36" s="1">
        <f>D8+D15-D20-D21-D22</f>
        <v>-43403.960000000006</v>
      </c>
    </row>
    <row r="37" spans="1:4" ht="16.5" customHeight="1" x14ac:dyDescent="0.25">
      <c r="A37" s="7"/>
      <c r="B37" s="3" t="s">
        <v>8</v>
      </c>
      <c r="C37" s="1" t="s">
        <v>6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42</v>
      </c>
      <c r="B39" s="35"/>
      <c r="C39" s="35"/>
      <c r="D39" s="35"/>
    </row>
    <row r="40" spans="1:4" ht="16.5" customHeight="1" x14ac:dyDescent="0.25">
      <c r="A40" s="12" t="s">
        <v>43</v>
      </c>
      <c r="B40" s="13"/>
      <c r="C40" s="13"/>
      <c r="D40" s="13"/>
    </row>
    <row r="41" spans="1:4" ht="16.5" customHeight="1" x14ac:dyDescent="0.25">
      <c r="A41" s="12" t="s">
        <v>44</v>
      </c>
      <c r="B41" s="13"/>
      <c r="C41" s="13"/>
      <c r="D41" s="13"/>
    </row>
    <row r="42" spans="1:4" ht="16.5" customHeight="1" x14ac:dyDescent="0.25">
      <c r="A42" s="12" t="s">
        <v>45</v>
      </c>
      <c r="B42" s="13"/>
      <c r="C42" s="13"/>
      <c r="D42" s="13"/>
    </row>
    <row r="43" spans="1:4" ht="16.5" customHeight="1" x14ac:dyDescent="0.25">
      <c r="A43" s="12" t="s">
        <v>46</v>
      </c>
      <c r="B43" s="13"/>
      <c r="C43" s="13"/>
      <c r="D43" s="13"/>
    </row>
    <row r="44" spans="1:4" ht="16.5" customHeight="1" x14ac:dyDescent="0.25">
      <c r="A44" s="12" t="s">
        <v>47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48</v>
      </c>
    </row>
    <row r="47" spans="1:4" ht="16.5" customHeight="1" x14ac:dyDescent="0.25">
      <c r="A47" s="12"/>
      <c r="C47" t="s">
        <v>49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73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1</v>
      </c>
      <c r="B6" s="2" t="s">
        <v>2</v>
      </c>
      <c r="C6" s="2" t="s">
        <v>3</v>
      </c>
      <c r="D6" s="2" t="s">
        <v>4</v>
      </c>
    </row>
    <row r="7" spans="1:4" x14ac:dyDescent="0.25">
      <c r="A7" s="17"/>
      <c r="B7" s="18" t="s">
        <v>5</v>
      </c>
      <c r="C7" s="17" t="s">
        <v>6</v>
      </c>
      <c r="D7" s="19">
        <f>D8+D9</f>
        <v>25710.550000000003</v>
      </c>
    </row>
    <row r="8" spans="1:4" x14ac:dyDescent="0.25">
      <c r="A8" s="17"/>
      <c r="B8" s="18" t="s">
        <v>7</v>
      </c>
      <c r="C8" s="17" t="s">
        <v>6</v>
      </c>
      <c r="D8" s="19">
        <v>-9488.06</v>
      </c>
    </row>
    <row r="9" spans="1:4" x14ac:dyDescent="0.25">
      <c r="A9" s="17"/>
      <c r="B9" s="18" t="s">
        <v>8</v>
      </c>
      <c r="C9" s="17" t="s">
        <v>6</v>
      </c>
      <c r="D9" s="19">
        <v>35198.61</v>
      </c>
    </row>
    <row r="10" spans="1:4" x14ac:dyDescent="0.25">
      <c r="A10" s="34" t="s">
        <v>9</v>
      </c>
      <c r="B10" s="34"/>
      <c r="C10" s="34"/>
      <c r="D10" s="34"/>
    </row>
    <row r="11" spans="1:4" x14ac:dyDescent="0.25">
      <c r="A11" s="4" t="s">
        <v>10</v>
      </c>
      <c r="B11" s="5" t="s">
        <v>11</v>
      </c>
      <c r="C11" s="1" t="s">
        <v>6</v>
      </c>
      <c r="D11" s="15">
        <v>166484.04</v>
      </c>
    </row>
    <row r="12" spans="1:4" x14ac:dyDescent="0.25">
      <c r="A12" s="4" t="s">
        <v>12</v>
      </c>
      <c r="B12" s="6" t="s">
        <v>13</v>
      </c>
      <c r="C12" s="1" t="s">
        <v>6</v>
      </c>
      <c r="D12" s="15">
        <v>65661.72</v>
      </c>
    </row>
    <row r="13" spans="1:4" x14ac:dyDescent="0.25">
      <c r="A13" s="7"/>
      <c r="B13" s="8" t="s">
        <v>14</v>
      </c>
      <c r="C13" s="1" t="s">
        <v>6</v>
      </c>
      <c r="D13" s="21">
        <f>D10+D11+D12</f>
        <v>232145.76</v>
      </c>
    </row>
    <row r="14" spans="1:4" x14ac:dyDescent="0.25">
      <c r="A14" s="34" t="s">
        <v>15</v>
      </c>
      <c r="B14" s="34"/>
      <c r="C14" s="34"/>
      <c r="D14" s="34"/>
    </row>
    <row r="15" spans="1:4" x14ac:dyDescent="0.25">
      <c r="A15" s="4" t="s">
        <v>16</v>
      </c>
      <c r="B15" s="5" t="s">
        <v>11</v>
      </c>
      <c r="C15" s="1" t="s">
        <v>6</v>
      </c>
      <c r="D15" s="15">
        <v>152462.34</v>
      </c>
    </row>
    <row r="16" spans="1:4" x14ac:dyDescent="0.25">
      <c r="A16" s="4" t="s">
        <v>53</v>
      </c>
      <c r="B16" s="5" t="s">
        <v>74</v>
      </c>
      <c r="C16" s="1"/>
      <c r="D16" s="15">
        <v>79797.87</v>
      </c>
    </row>
    <row r="17" spans="1:4" x14ac:dyDescent="0.25">
      <c r="A17" s="4" t="s">
        <v>17</v>
      </c>
      <c r="B17" s="6" t="s">
        <v>13</v>
      </c>
      <c r="C17" s="1" t="s">
        <v>6</v>
      </c>
      <c r="D17" s="15">
        <v>60689.27</v>
      </c>
    </row>
    <row r="18" spans="1:4" x14ac:dyDescent="0.25">
      <c r="A18" s="4" t="s">
        <v>18</v>
      </c>
      <c r="B18" s="1" t="s">
        <v>75</v>
      </c>
      <c r="C18" s="1" t="s">
        <v>6</v>
      </c>
      <c r="D18" s="15">
        <v>31713.62</v>
      </c>
    </row>
    <row r="19" spans="1:4" x14ac:dyDescent="0.25">
      <c r="A19" s="7"/>
      <c r="B19" s="8" t="s">
        <v>14</v>
      </c>
      <c r="C19" s="1" t="s">
        <v>6</v>
      </c>
      <c r="D19" s="21">
        <f>D15+D17+D18</f>
        <v>244865.22999999998</v>
      </c>
    </row>
    <row r="20" spans="1:4" x14ac:dyDescent="0.25">
      <c r="A20" s="34" t="s">
        <v>20</v>
      </c>
      <c r="B20" s="34"/>
      <c r="C20" s="34"/>
      <c r="D20" s="34"/>
    </row>
    <row r="21" spans="1:4" x14ac:dyDescent="0.25">
      <c r="A21" s="4" t="s">
        <v>21</v>
      </c>
      <c r="B21" s="1" t="s">
        <v>22</v>
      </c>
      <c r="C21" s="1" t="s">
        <v>6</v>
      </c>
      <c r="D21" s="15">
        <v>108214.63</v>
      </c>
    </row>
    <row r="22" spans="1:4" x14ac:dyDescent="0.25">
      <c r="A22" s="4" t="s">
        <v>23</v>
      </c>
      <c r="B22" s="1" t="s">
        <v>24</v>
      </c>
      <c r="C22" s="1" t="s">
        <v>6</v>
      </c>
      <c r="D22" s="15">
        <v>8472.48</v>
      </c>
    </row>
    <row r="23" spans="1:4" x14ac:dyDescent="0.25">
      <c r="A23" s="4" t="s">
        <v>25</v>
      </c>
      <c r="B23" s="1" t="s">
        <v>26</v>
      </c>
      <c r="C23" s="1" t="s">
        <v>6</v>
      </c>
      <c r="D23" s="15">
        <v>4116.4799999999996</v>
      </c>
    </row>
    <row r="24" spans="1:4" s="32" customFormat="1" x14ac:dyDescent="0.25">
      <c r="A24" s="31" t="s">
        <v>27</v>
      </c>
      <c r="B24" s="10" t="s">
        <v>28</v>
      </c>
      <c r="C24" s="10" t="s">
        <v>6</v>
      </c>
      <c r="D24" s="21">
        <v>6252.01</v>
      </c>
    </row>
    <row r="25" spans="1:4" x14ac:dyDescent="0.25">
      <c r="A25" s="4" t="s">
        <v>76</v>
      </c>
      <c r="B25" s="1" t="s">
        <v>77</v>
      </c>
      <c r="C25" s="1" t="s">
        <v>6</v>
      </c>
      <c r="D25" s="15">
        <v>6252.01</v>
      </c>
    </row>
    <row r="26" spans="1:4" s="32" customFormat="1" x14ac:dyDescent="0.25">
      <c r="A26" s="31" t="s">
        <v>29</v>
      </c>
      <c r="B26" s="10" t="s">
        <v>30</v>
      </c>
      <c r="C26" s="10" t="s">
        <v>6</v>
      </c>
      <c r="D26" s="21">
        <f>D27+D28</f>
        <v>77154.989999999991</v>
      </c>
    </row>
    <row r="27" spans="1:4" x14ac:dyDescent="0.25">
      <c r="A27" s="4" t="s">
        <v>57</v>
      </c>
      <c r="B27" s="1" t="s">
        <v>78</v>
      </c>
      <c r="C27" s="1" t="s">
        <v>6</v>
      </c>
      <c r="D27" s="15">
        <v>34594.99</v>
      </c>
    </row>
    <row r="28" spans="1:4" x14ac:dyDescent="0.25">
      <c r="A28" s="4" t="s">
        <v>69</v>
      </c>
      <c r="B28" s="1" t="s">
        <v>79</v>
      </c>
      <c r="C28" s="1" t="s">
        <v>6</v>
      </c>
      <c r="D28" s="15">
        <v>42560</v>
      </c>
    </row>
    <row r="29" spans="1:4" x14ac:dyDescent="0.25">
      <c r="A29" s="7"/>
      <c r="B29" s="10" t="s">
        <v>14</v>
      </c>
      <c r="C29" s="1" t="s">
        <v>6</v>
      </c>
      <c r="D29" s="21">
        <f>D21+D22+D23+D24+D26</f>
        <v>204210.58999999997</v>
      </c>
    </row>
    <row r="30" spans="1:4" x14ac:dyDescent="0.25">
      <c r="A30" s="33"/>
      <c r="B30" s="18" t="s">
        <v>41</v>
      </c>
      <c r="C30" s="17" t="s">
        <v>6</v>
      </c>
      <c r="D30" s="19">
        <f>D31+D32</f>
        <v>146163.06</v>
      </c>
    </row>
    <row r="31" spans="1:4" x14ac:dyDescent="0.25">
      <c r="A31" s="33"/>
      <c r="B31" s="18" t="s">
        <v>7</v>
      </c>
      <c r="C31" s="17" t="s">
        <v>6</v>
      </c>
      <c r="D31" s="19">
        <f>D8+D15+D16-D21-D22-D23-D24</f>
        <v>95716.55</v>
      </c>
    </row>
    <row r="32" spans="1:4" x14ac:dyDescent="0.25">
      <c r="A32" s="33"/>
      <c r="B32" s="18" t="s">
        <v>8</v>
      </c>
      <c r="C32" s="17" t="s">
        <v>6</v>
      </c>
      <c r="D32" s="19">
        <f>D9+D17+D18-D26</f>
        <v>50446.510000000009</v>
      </c>
    </row>
    <row r="33" spans="1:4" x14ac:dyDescent="0.25">
      <c r="A33" s="34" t="s">
        <v>31</v>
      </c>
      <c r="B33" s="34"/>
      <c r="C33" s="34"/>
      <c r="D33" s="34"/>
    </row>
    <row r="34" spans="1:4" x14ac:dyDescent="0.25">
      <c r="A34" s="4" t="s">
        <v>32</v>
      </c>
      <c r="B34" s="1" t="s">
        <v>11</v>
      </c>
      <c r="C34" s="1" t="s">
        <v>6</v>
      </c>
      <c r="D34" s="15">
        <v>34162.35</v>
      </c>
    </row>
    <row r="35" spans="1:4" x14ac:dyDescent="0.25">
      <c r="A35" s="4" t="s">
        <v>33</v>
      </c>
      <c r="B35" s="1" t="s">
        <v>13</v>
      </c>
      <c r="C35" s="1" t="s">
        <v>6</v>
      </c>
      <c r="D35" s="15">
        <v>13360.4</v>
      </c>
    </row>
    <row r="36" spans="1:4" x14ac:dyDescent="0.25">
      <c r="A36" s="4" t="s">
        <v>34</v>
      </c>
      <c r="B36" s="1" t="s">
        <v>35</v>
      </c>
      <c r="C36" s="1" t="s">
        <v>6</v>
      </c>
      <c r="D36" s="15">
        <v>27891.85</v>
      </c>
    </row>
    <row r="37" spans="1:4" x14ac:dyDescent="0.25">
      <c r="A37" s="4" t="s">
        <v>36</v>
      </c>
      <c r="B37" s="1" t="s">
        <v>37</v>
      </c>
      <c r="C37" s="1" t="s">
        <v>6</v>
      </c>
      <c r="D37" s="15">
        <v>106910.32</v>
      </c>
    </row>
    <row r="38" spans="1:4" x14ac:dyDescent="0.25">
      <c r="A38" s="4" t="s">
        <v>38</v>
      </c>
      <c r="B38" s="1" t="s">
        <v>39</v>
      </c>
      <c r="C38" s="1" t="s">
        <v>6</v>
      </c>
      <c r="D38" s="15">
        <v>14735.69</v>
      </c>
    </row>
    <row r="39" spans="1:4" x14ac:dyDescent="0.25">
      <c r="A39" s="4" t="s">
        <v>60</v>
      </c>
      <c r="B39" s="1" t="s">
        <v>63</v>
      </c>
      <c r="C39" s="1" t="s">
        <v>6</v>
      </c>
      <c r="D39" s="15">
        <v>1212.25</v>
      </c>
    </row>
    <row r="40" spans="1:4" x14ac:dyDescent="0.25">
      <c r="A40" s="7"/>
      <c r="B40" s="10" t="s">
        <v>40</v>
      </c>
      <c r="C40" s="1" t="s">
        <v>6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42</v>
      </c>
      <c r="B45" s="35"/>
      <c r="C45" s="35"/>
      <c r="D45" s="35"/>
    </row>
    <row r="46" spans="1:4" x14ac:dyDescent="0.25">
      <c r="A46" s="12" t="s">
        <v>43</v>
      </c>
      <c r="B46" s="13"/>
      <c r="C46" s="13"/>
      <c r="D46" s="13"/>
    </row>
    <row r="47" spans="1:4" x14ac:dyDescent="0.25">
      <c r="A47" s="12" t="s">
        <v>44</v>
      </c>
      <c r="B47" s="13"/>
      <c r="C47" s="13"/>
      <c r="D47" s="13"/>
    </row>
    <row r="48" spans="1:4" x14ac:dyDescent="0.25">
      <c r="A48" s="12" t="s">
        <v>45</v>
      </c>
      <c r="B48" s="13"/>
      <c r="C48" s="13"/>
      <c r="D48" s="13"/>
    </row>
    <row r="49" spans="1:4" x14ac:dyDescent="0.25">
      <c r="A49" s="12" t="s">
        <v>46</v>
      </c>
      <c r="B49" s="13"/>
      <c r="C49" s="13"/>
      <c r="D49" s="13"/>
    </row>
    <row r="50" spans="1:4" x14ac:dyDescent="0.25">
      <c r="A50" s="12" t="s">
        <v>47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48</v>
      </c>
    </row>
    <row r="53" spans="1:4" x14ac:dyDescent="0.25">
      <c r="A53" s="12"/>
      <c r="C53" t="s">
        <v>49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80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1</v>
      </c>
      <c r="B6" s="2" t="s">
        <v>2</v>
      </c>
      <c r="C6" s="2" t="s">
        <v>3</v>
      </c>
      <c r="D6" s="16" t="s">
        <v>4</v>
      </c>
    </row>
    <row r="7" spans="1:4" ht="16.5" customHeight="1" x14ac:dyDescent="0.25">
      <c r="A7" s="1"/>
      <c r="B7" s="3" t="s">
        <v>5</v>
      </c>
      <c r="C7" s="1" t="s">
        <v>6</v>
      </c>
      <c r="D7" s="21">
        <f>D8+D9</f>
        <v>-20494.550000000017</v>
      </c>
    </row>
    <row r="8" spans="1:4" ht="16.5" customHeight="1" x14ac:dyDescent="0.25">
      <c r="A8" s="1"/>
      <c r="B8" s="3" t="s">
        <v>7</v>
      </c>
      <c r="C8" s="1" t="s">
        <v>6</v>
      </c>
      <c r="D8" s="15">
        <v>137298.76999999999</v>
      </c>
    </row>
    <row r="9" spans="1:4" ht="16.5" customHeight="1" x14ac:dyDescent="0.25">
      <c r="A9" s="1"/>
      <c r="B9" s="3" t="s">
        <v>8</v>
      </c>
      <c r="C9" s="1" t="s">
        <v>6</v>
      </c>
      <c r="D9" s="15">
        <v>-157793.32</v>
      </c>
    </row>
    <row r="10" spans="1:4" ht="16.5" customHeight="1" x14ac:dyDescent="0.25">
      <c r="A10" s="34" t="s">
        <v>9</v>
      </c>
      <c r="B10" s="34"/>
      <c r="C10" s="34"/>
      <c r="D10" s="34"/>
    </row>
    <row r="11" spans="1:4" ht="16.5" customHeight="1" x14ac:dyDescent="0.25">
      <c r="A11" s="4" t="s">
        <v>10</v>
      </c>
      <c r="B11" s="5" t="s">
        <v>11</v>
      </c>
      <c r="C11" s="1" t="s">
        <v>6</v>
      </c>
      <c r="D11" s="15">
        <v>138997.57999999999</v>
      </c>
    </row>
    <row r="12" spans="1:4" ht="16.5" customHeight="1" x14ac:dyDescent="0.25">
      <c r="A12" s="4" t="s">
        <v>12</v>
      </c>
      <c r="B12" s="6" t="s">
        <v>13</v>
      </c>
      <c r="C12" s="1" t="s">
        <v>6</v>
      </c>
      <c r="D12" s="15">
        <v>55824.800000000003</v>
      </c>
    </row>
    <row r="13" spans="1:4" ht="16.5" customHeight="1" x14ac:dyDescent="0.25">
      <c r="A13" s="7"/>
      <c r="B13" s="8" t="s">
        <v>14</v>
      </c>
      <c r="C13" s="1" t="s">
        <v>6</v>
      </c>
      <c r="D13" s="21">
        <f>D10+D11+D12</f>
        <v>194822.38</v>
      </c>
    </row>
    <row r="14" spans="1:4" ht="16.5" customHeight="1" x14ac:dyDescent="0.25">
      <c r="A14" s="34" t="s">
        <v>15</v>
      </c>
      <c r="B14" s="34"/>
      <c r="C14" s="34"/>
      <c r="D14" s="34"/>
    </row>
    <row r="15" spans="1:4" ht="16.5" customHeight="1" x14ac:dyDescent="0.25">
      <c r="A15" s="4" t="s">
        <v>16</v>
      </c>
      <c r="B15" s="5" t="s">
        <v>11</v>
      </c>
      <c r="C15" s="1" t="s">
        <v>6</v>
      </c>
      <c r="D15" s="15">
        <v>106152.72</v>
      </c>
    </row>
    <row r="16" spans="1:4" ht="16.5" customHeight="1" x14ac:dyDescent="0.25">
      <c r="A16" s="4" t="s">
        <v>17</v>
      </c>
      <c r="B16" s="6" t="s">
        <v>13</v>
      </c>
      <c r="C16" s="1" t="s">
        <v>6</v>
      </c>
      <c r="D16" s="15">
        <v>42685.32</v>
      </c>
    </row>
    <row r="17" spans="1:4" ht="16.5" customHeight="1" x14ac:dyDescent="0.25">
      <c r="A17" s="4" t="s">
        <v>18</v>
      </c>
      <c r="B17" s="1" t="s">
        <v>19</v>
      </c>
      <c r="C17" s="1" t="s">
        <v>6</v>
      </c>
      <c r="D17" s="15">
        <v>61602.9</v>
      </c>
    </row>
    <row r="18" spans="1:4" ht="16.5" customHeight="1" x14ac:dyDescent="0.25">
      <c r="A18" s="7"/>
      <c r="B18" s="8" t="s">
        <v>14</v>
      </c>
      <c r="C18" s="1" t="s">
        <v>6</v>
      </c>
      <c r="D18" s="21">
        <f>D15+D16+D17</f>
        <v>210440.94</v>
      </c>
    </row>
    <row r="19" spans="1:4" ht="16.5" customHeight="1" x14ac:dyDescent="0.25">
      <c r="A19" s="34" t="s">
        <v>20</v>
      </c>
      <c r="B19" s="34"/>
      <c r="C19" s="34"/>
      <c r="D19" s="34"/>
    </row>
    <row r="20" spans="1:4" ht="16.5" customHeight="1" x14ac:dyDescent="0.25">
      <c r="A20" s="4" t="s">
        <v>21</v>
      </c>
      <c r="B20" s="1" t="s">
        <v>22</v>
      </c>
      <c r="C20" s="1" t="s">
        <v>6</v>
      </c>
      <c r="D20" s="15">
        <v>90348.43</v>
      </c>
    </row>
    <row r="21" spans="1:4" ht="16.5" customHeight="1" x14ac:dyDescent="0.25">
      <c r="A21" s="4" t="s">
        <v>23</v>
      </c>
      <c r="B21" s="1" t="s">
        <v>24</v>
      </c>
      <c r="C21" s="1" t="s">
        <v>6</v>
      </c>
      <c r="D21" s="15">
        <v>7203.2</v>
      </c>
    </row>
    <row r="22" spans="1:4" ht="16.5" customHeight="1" x14ac:dyDescent="0.25">
      <c r="A22" s="4" t="s">
        <v>25</v>
      </c>
      <c r="B22" s="1" t="s">
        <v>26</v>
      </c>
      <c r="C22" s="1" t="s">
        <v>6</v>
      </c>
      <c r="D22" s="15">
        <v>2866.12</v>
      </c>
    </row>
    <row r="23" spans="1:4" ht="16.5" customHeight="1" x14ac:dyDescent="0.25">
      <c r="A23" s="4" t="s">
        <v>27</v>
      </c>
      <c r="B23" s="1" t="s">
        <v>81</v>
      </c>
      <c r="C23" s="1" t="s">
        <v>6</v>
      </c>
      <c r="D23" s="15">
        <v>52000</v>
      </c>
    </row>
    <row r="24" spans="1:4" ht="16.5" customHeight="1" x14ac:dyDescent="0.25">
      <c r="A24" s="4" t="s">
        <v>29</v>
      </c>
      <c r="B24" s="1" t="s">
        <v>30</v>
      </c>
      <c r="C24" s="1" t="s">
        <v>6</v>
      </c>
      <c r="D24" s="15"/>
    </row>
    <row r="25" spans="1:4" ht="16.5" customHeight="1" x14ac:dyDescent="0.25">
      <c r="A25" s="7"/>
      <c r="B25" s="10" t="s">
        <v>14</v>
      </c>
      <c r="C25" s="1" t="s">
        <v>6</v>
      </c>
      <c r="D25" s="21">
        <f>D20+D21+D22+D23+D24</f>
        <v>152417.75</v>
      </c>
    </row>
    <row r="26" spans="1:4" ht="16.5" customHeight="1" x14ac:dyDescent="0.25">
      <c r="A26" s="34" t="s">
        <v>31</v>
      </c>
      <c r="B26" s="34"/>
      <c r="C26" s="34"/>
      <c r="D26" s="34"/>
    </row>
    <row r="27" spans="1:4" ht="16.5" customHeight="1" x14ac:dyDescent="0.25">
      <c r="A27" s="4" t="s">
        <v>32</v>
      </c>
      <c r="B27" s="1" t="s">
        <v>11</v>
      </c>
      <c r="C27" s="1" t="s">
        <v>6</v>
      </c>
      <c r="D27" s="15">
        <v>39110.29</v>
      </c>
    </row>
    <row r="28" spans="1:4" ht="16.5" customHeight="1" x14ac:dyDescent="0.25">
      <c r="A28" s="4" t="s">
        <v>33</v>
      </c>
      <c r="B28" s="1" t="s">
        <v>13</v>
      </c>
      <c r="C28" s="1" t="s">
        <v>6</v>
      </c>
      <c r="D28" s="15">
        <v>18284.47</v>
      </c>
    </row>
    <row r="29" spans="1:4" ht="16.5" customHeight="1" x14ac:dyDescent="0.25">
      <c r="A29" s="4" t="s">
        <v>34</v>
      </c>
      <c r="B29" s="1" t="s">
        <v>35</v>
      </c>
      <c r="C29" s="1" t="s">
        <v>6</v>
      </c>
      <c r="D29" s="15">
        <v>7520.38</v>
      </c>
    </row>
    <row r="30" spans="1:4" ht="16.5" customHeight="1" x14ac:dyDescent="0.25">
      <c r="A30" s="4" t="s">
        <v>36</v>
      </c>
      <c r="B30" s="1" t="s">
        <v>37</v>
      </c>
      <c r="C30" s="1" t="s">
        <v>6</v>
      </c>
      <c r="D30" s="15">
        <v>126244.93</v>
      </c>
    </row>
    <row r="31" spans="1:4" ht="16.5" customHeight="1" x14ac:dyDescent="0.25">
      <c r="A31" s="4" t="s">
        <v>38</v>
      </c>
      <c r="B31" s="1" t="s">
        <v>39</v>
      </c>
      <c r="C31" s="1" t="s">
        <v>6</v>
      </c>
      <c r="D31" s="15">
        <v>18405.16</v>
      </c>
    </row>
    <row r="32" spans="1:4" ht="16.5" customHeight="1" x14ac:dyDescent="0.25">
      <c r="A32" s="4" t="s">
        <v>60</v>
      </c>
      <c r="B32" s="1" t="s">
        <v>82</v>
      </c>
      <c r="C32" s="1" t="s">
        <v>6</v>
      </c>
      <c r="D32" s="15">
        <v>10954.48</v>
      </c>
    </row>
    <row r="33" spans="1:4" ht="16.5" customHeight="1" x14ac:dyDescent="0.25">
      <c r="A33" s="4" t="s">
        <v>62</v>
      </c>
      <c r="B33" s="1" t="s">
        <v>63</v>
      </c>
      <c r="C33" s="1" t="s">
        <v>6</v>
      </c>
      <c r="D33" s="15">
        <v>701.17</v>
      </c>
    </row>
    <row r="34" spans="1:4" ht="16.5" customHeight="1" x14ac:dyDescent="0.25">
      <c r="A34" s="7"/>
      <c r="B34" s="10" t="s">
        <v>40</v>
      </c>
      <c r="C34" s="1" t="s">
        <v>6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59</v>
      </c>
      <c r="C35" s="1" t="s">
        <v>6</v>
      </c>
      <c r="D35" s="21">
        <f>D36+D37+D38</f>
        <v>37528.639999999992</v>
      </c>
    </row>
    <row r="36" spans="1:4" ht="16.5" customHeight="1" x14ac:dyDescent="0.25">
      <c r="A36" s="7"/>
      <c r="B36" s="3" t="s">
        <v>7</v>
      </c>
      <c r="C36" s="1" t="s">
        <v>6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8</v>
      </c>
      <c r="C37" s="1" t="s">
        <v>6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42</v>
      </c>
      <c r="B40" s="35"/>
      <c r="C40" s="35"/>
      <c r="D40" s="35"/>
    </row>
    <row r="41" spans="1:4" ht="16.5" customHeight="1" x14ac:dyDescent="0.25">
      <c r="A41" s="12" t="s">
        <v>43</v>
      </c>
      <c r="B41" s="13"/>
      <c r="C41" s="13"/>
      <c r="D41" s="29"/>
    </row>
    <row r="42" spans="1:4" ht="16.5" customHeight="1" x14ac:dyDescent="0.25">
      <c r="A42" s="12" t="s">
        <v>44</v>
      </c>
      <c r="B42" s="13"/>
      <c r="C42" s="13"/>
      <c r="D42" s="29"/>
    </row>
    <row r="43" spans="1:4" ht="16.5" customHeight="1" x14ac:dyDescent="0.25">
      <c r="A43" s="12" t="s">
        <v>45</v>
      </c>
      <c r="B43" s="13"/>
      <c r="C43" s="13"/>
      <c r="D43" s="29"/>
    </row>
    <row r="44" spans="1:4" ht="16.5" customHeight="1" x14ac:dyDescent="0.25">
      <c r="A44" s="12" t="s">
        <v>46</v>
      </c>
      <c r="B44" s="13"/>
      <c r="C44" s="13"/>
      <c r="D44" s="29"/>
    </row>
    <row r="45" spans="1:4" ht="16.5" customHeight="1" x14ac:dyDescent="0.25">
      <c r="A45" s="12" t="s">
        <v>47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48</v>
      </c>
    </row>
    <row r="48" spans="1:4" ht="16.5" customHeight="1" x14ac:dyDescent="0.25">
      <c r="A48" s="12"/>
      <c r="C48" t="s">
        <v>49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8" t="s">
        <v>83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1</v>
      </c>
      <c r="B6" s="2" t="s">
        <v>2</v>
      </c>
      <c r="C6" s="2" t="s">
        <v>3</v>
      </c>
      <c r="D6" s="2" t="s">
        <v>4</v>
      </c>
    </row>
    <row r="7" spans="1:4" x14ac:dyDescent="0.25">
      <c r="A7" s="1"/>
      <c r="B7" s="3" t="s">
        <v>5</v>
      </c>
      <c r="C7" s="1" t="s">
        <v>6</v>
      </c>
      <c r="D7" s="3">
        <f>D8+D9</f>
        <v>190405.78999999998</v>
      </c>
    </row>
    <row r="8" spans="1:4" x14ac:dyDescent="0.25">
      <c r="A8" s="1"/>
      <c r="B8" s="3" t="s">
        <v>7</v>
      </c>
      <c r="C8" s="1" t="s">
        <v>6</v>
      </c>
      <c r="D8" s="3">
        <v>164503.93</v>
      </c>
    </row>
    <row r="9" spans="1:4" x14ac:dyDescent="0.25">
      <c r="A9" s="1"/>
      <c r="B9" s="3" t="s">
        <v>8</v>
      </c>
      <c r="C9" s="1" t="s">
        <v>6</v>
      </c>
      <c r="D9" s="3">
        <v>25901.86</v>
      </c>
    </row>
    <row r="10" spans="1:4" x14ac:dyDescent="0.25">
      <c r="A10" s="34" t="s">
        <v>84</v>
      </c>
      <c r="B10" s="34"/>
      <c r="C10" s="34"/>
      <c r="D10" s="34"/>
    </row>
    <row r="11" spans="1:4" x14ac:dyDescent="0.25">
      <c r="A11" s="4" t="s">
        <v>10</v>
      </c>
      <c r="B11" s="5" t="s">
        <v>11</v>
      </c>
      <c r="C11" s="1" t="s">
        <v>6</v>
      </c>
      <c r="D11" s="1">
        <v>70895.87</v>
      </c>
    </row>
    <row r="12" spans="1:4" x14ac:dyDescent="0.25">
      <c r="A12" s="4" t="s">
        <v>12</v>
      </c>
      <c r="B12" s="6" t="s">
        <v>13</v>
      </c>
      <c r="C12" s="1" t="s">
        <v>6</v>
      </c>
      <c r="D12" s="1">
        <f>28213.56+10046.69</f>
        <v>38260.25</v>
      </c>
    </row>
    <row r="13" spans="1:4" x14ac:dyDescent="0.25">
      <c r="A13" s="4" t="s">
        <v>85</v>
      </c>
      <c r="B13" s="1" t="s">
        <v>19</v>
      </c>
      <c r="C13" s="1" t="s">
        <v>6</v>
      </c>
      <c r="D13" s="1">
        <v>25496.22</v>
      </c>
    </row>
    <row r="14" spans="1:4" x14ac:dyDescent="0.25">
      <c r="A14" s="7"/>
      <c r="B14" s="8" t="s">
        <v>14</v>
      </c>
      <c r="C14" s="1" t="s">
        <v>6</v>
      </c>
      <c r="D14" s="10">
        <f>D11+D12+D13</f>
        <v>134652.34</v>
      </c>
    </row>
    <row r="15" spans="1:4" x14ac:dyDescent="0.25">
      <c r="A15" s="34" t="s">
        <v>86</v>
      </c>
      <c r="B15" s="34"/>
      <c r="C15" s="34"/>
      <c r="D15" s="34"/>
    </row>
    <row r="16" spans="1:4" x14ac:dyDescent="0.25">
      <c r="A16" s="4" t="s">
        <v>16</v>
      </c>
      <c r="B16" s="1" t="s">
        <v>22</v>
      </c>
      <c r="C16" s="1" t="s">
        <v>6</v>
      </c>
      <c r="D16" s="1">
        <v>59699.86</v>
      </c>
    </row>
    <row r="17" spans="1:4" x14ac:dyDescent="0.25">
      <c r="A17" s="4" t="s">
        <v>17</v>
      </c>
      <c r="B17" s="1" t="s">
        <v>24</v>
      </c>
      <c r="C17" s="1" t="s">
        <v>6</v>
      </c>
      <c r="D17" s="1">
        <v>4824.3999999999996</v>
      </c>
    </row>
    <row r="18" spans="1:4" x14ac:dyDescent="0.25">
      <c r="A18" s="4" t="s">
        <v>18</v>
      </c>
      <c r="B18" s="1" t="s">
        <v>26</v>
      </c>
      <c r="C18" s="1" t="s">
        <v>6</v>
      </c>
      <c r="D18" s="1">
        <v>1914.19</v>
      </c>
    </row>
    <row r="19" spans="1:4" x14ac:dyDescent="0.25">
      <c r="A19" s="4" t="s">
        <v>87</v>
      </c>
      <c r="B19" s="1" t="s">
        <v>28</v>
      </c>
      <c r="C19" s="1" t="s">
        <v>6</v>
      </c>
      <c r="D19" s="1"/>
    </row>
    <row r="20" spans="1:4" x14ac:dyDescent="0.25">
      <c r="A20" s="4" t="s">
        <v>88</v>
      </c>
      <c r="B20" s="1" t="s">
        <v>30</v>
      </c>
      <c r="C20" s="1" t="s">
        <v>6</v>
      </c>
      <c r="D20" s="1"/>
    </row>
    <row r="21" spans="1:4" x14ac:dyDescent="0.25">
      <c r="A21" s="7"/>
      <c r="B21" s="10" t="s">
        <v>14</v>
      </c>
      <c r="C21" s="1" t="s">
        <v>6</v>
      </c>
      <c r="D21" s="10">
        <f>D16+D17+D18+D19+D20</f>
        <v>66438.45</v>
      </c>
    </row>
    <row r="22" spans="1:4" x14ac:dyDescent="0.25">
      <c r="A22" s="34" t="s">
        <v>89</v>
      </c>
      <c r="B22" s="34"/>
      <c r="C22" s="34"/>
      <c r="D22" s="34"/>
    </row>
    <row r="23" spans="1:4" x14ac:dyDescent="0.25">
      <c r="A23" s="4" t="s">
        <v>21</v>
      </c>
      <c r="B23" s="1" t="s">
        <v>11</v>
      </c>
      <c r="C23" s="1" t="s">
        <v>6</v>
      </c>
      <c r="D23" s="1">
        <v>32637.73</v>
      </c>
    </row>
    <row r="24" spans="1:4" x14ac:dyDescent="0.25">
      <c r="A24" s="4" t="s">
        <v>23</v>
      </c>
      <c r="B24" s="1" t="s">
        <v>13</v>
      </c>
      <c r="C24" s="1" t="s">
        <v>6</v>
      </c>
      <c r="D24" s="1">
        <v>14170.63</v>
      </c>
    </row>
    <row r="25" spans="1:4" x14ac:dyDescent="0.25">
      <c r="A25" s="4" t="s">
        <v>25</v>
      </c>
      <c r="B25" s="1" t="s">
        <v>35</v>
      </c>
      <c r="C25" s="1" t="s">
        <v>6</v>
      </c>
      <c r="D25" s="1">
        <v>4986.37</v>
      </c>
    </row>
    <row r="26" spans="1:4" x14ac:dyDescent="0.25">
      <c r="A26" s="4" t="s">
        <v>27</v>
      </c>
      <c r="B26" s="1" t="s">
        <v>37</v>
      </c>
      <c r="C26" s="1" t="s">
        <v>6</v>
      </c>
      <c r="D26" s="1">
        <v>31897.89</v>
      </c>
    </row>
    <row r="27" spans="1:4" x14ac:dyDescent="0.25">
      <c r="A27" s="4" t="s">
        <v>29</v>
      </c>
      <c r="B27" s="1" t="s">
        <v>39</v>
      </c>
      <c r="C27" s="1" t="s">
        <v>6</v>
      </c>
      <c r="D27" s="1">
        <v>11741.09</v>
      </c>
    </row>
    <row r="28" spans="1:4" x14ac:dyDescent="0.25">
      <c r="A28" s="7"/>
      <c r="B28" s="10" t="s">
        <v>40</v>
      </c>
      <c r="C28" s="1" t="s">
        <v>6</v>
      </c>
      <c r="D28" s="10">
        <f>D23+D24+D25+D26+D27</f>
        <v>95433.709999999992</v>
      </c>
    </row>
    <row r="29" spans="1:4" x14ac:dyDescent="0.25">
      <c r="A29" s="7"/>
      <c r="B29" s="3" t="s">
        <v>41</v>
      </c>
      <c r="C29" s="1" t="s">
        <v>6</v>
      </c>
      <c r="D29" s="3">
        <f>D30+D31</f>
        <v>258619.68</v>
      </c>
    </row>
    <row r="30" spans="1:4" x14ac:dyDescent="0.25">
      <c r="A30" s="7"/>
      <c r="B30" s="3" t="s">
        <v>7</v>
      </c>
      <c r="C30" s="1" t="s">
        <v>6</v>
      </c>
      <c r="D30" s="3">
        <f>D8+D11+D13-D16-D17-D18-D19</f>
        <v>194457.56999999998</v>
      </c>
    </row>
    <row r="31" spans="1:4" x14ac:dyDescent="0.25">
      <c r="A31" s="7"/>
      <c r="B31" s="3" t="s">
        <v>8</v>
      </c>
      <c r="C31" s="1" t="s">
        <v>6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48</v>
      </c>
    </row>
    <row r="34" spans="1:3" x14ac:dyDescent="0.25">
      <c r="A34" s="11"/>
      <c r="C34" t="s">
        <v>49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7" t="s">
        <v>90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1</v>
      </c>
      <c r="B6" s="2" t="s">
        <v>2</v>
      </c>
      <c r="C6" s="2" t="s">
        <v>3</v>
      </c>
      <c r="D6" s="16" t="s">
        <v>4</v>
      </c>
    </row>
    <row r="7" spans="1:4" x14ac:dyDescent="0.25">
      <c r="A7" s="17"/>
      <c r="B7" s="18" t="s">
        <v>5</v>
      </c>
      <c r="C7" s="17" t="s">
        <v>6</v>
      </c>
      <c r="D7" s="19">
        <f>D8+D9</f>
        <v>59837.98</v>
      </c>
    </row>
    <row r="8" spans="1:4" x14ac:dyDescent="0.25">
      <c r="A8" s="17"/>
      <c r="B8" s="18" t="s">
        <v>7</v>
      </c>
      <c r="C8" s="17" t="s">
        <v>6</v>
      </c>
      <c r="D8" s="20">
        <v>81982.58</v>
      </c>
    </row>
    <row r="9" spans="1:4" x14ac:dyDescent="0.25">
      <c r="A9" s="17"/>
      <c r="B9" s="18" t="s">
        <v>8</v>
      </c>
      <c r="C9" s="17" t="s">
        <v>6</v>
      </c>
      <c r="D9" s="20">
        <v>-22144.6</v>
      </c>
    </row>
    <row r="10" spans="1:4" x14ac:dyDescent="0.25">
      <c r="A10" s="34" t="s">
        <v>9</v>
      </c>
      <c r="B10" s="34"/>
      <c r="C10" s="34"/>
      <c r="D10" s="34"/>
    </row>
    <row r="11" spans="1:4" x14ac:dyDescent="0.25">
      <c r="A11" s="4" t="s">
        <v>10</v>
      </c>
      <c r="B11" s="5" t="s">
        <v>11</v>
      </c>
      <c r="C11" s="1" t="s">
        <v>6</v>
      </c>
      <c r="D11" s="15">
        <v>140842.01999999999</v>
      </c>
    </row>
    <row r="12" spans="1:4" x14ac:dyDescent="0.25">
      <c r="A12" s="4" t="s">
        <v>12</v>
      </c>
      <c r="B12" s="6" t="s">
        <v>13</v>
      </c>
      <c r="C12" s="1" t="s">
        <v>6</v>
      </c>
      <c r="D12" s="15">
        <v>55840.92</v>
      </c>
    </row>
    <row r="13" spans="1:4" x14ac:dyDescent="0.25">
      <c r="A13" s="7"/>
      <c r="B13" s="8" t="s">
        <v>14</v>
      </c>
      <c r="C13" s="1" t="s">
        <v>6</v>
      </c>
      <c r="D13" s="21">
        <f>D10+D11+D12</f>
        <v>196682.94</v>
      </c>
    </row>
    <row r="14" spans="1:4" x14ac:dyDescent="0.25">
      <c r="A14" s="34" t="s">
        <v>15</v>
      </c>
      <c r="B14" s="34"/>
      <c r="C14" s="34"/>
      <c r="D14" s="34"/>
    </row>
    <row r="15" spans="1:4" x14ac:dyDescent="0.25">
      <c r="A15" s="4" t="s">
        <v>16</v>
      </c>
      <c r="B15" s="5" t="s">
        <v>11</v>
      </c>
      <c r="C15" s="1" t="s">
        <v>6</v>
      </c>
      <c r="D15" s="15">
        <v>110914.19</v>
      </c>
    </row>
    <row r="16" spans="1:4" ht="30" hidden="1" x14ac:dyDescent="0.25">
      <c r="A16" s="4" t="s">
        <v>53</v>
      </c>
      <c r="B16" s="22" t="s">
        <v>54</v>
      </c>
      <c r="C16" s="1" t="s">
        <v>6</v>
      </c>
      <c r="D16" s="15"/>
    </row>
    <row r="17" spans="1:4" x14ac:dyDescent="0.25">
      <c r="A17" s="4" t="s">
        <v>17</v>
      </c>
      <c r="B17" s="6" t="s">
        <v>13</v>
      </c>
      <c r="C17" s="1" t="s">
        <v>6</v>
      </c>
      <c r="D17" s="15">
        <v>49385.89</v>
      </c>
    </row>
    <row r="18" spans="1:4" x14ac:dyDescent="0.25">
      <c r="A18" s="4" t="s">
        <v>55</v>
      </c>
      <c r="B18" s="23" t="s">
        <v>56</v>
      </c>
      <c r="C18" s="1" t="s">
        <v>6</v>
      </c>
      <c r="D18" s="15">
        <v>48870</v>
      </c>
    </row>
    <row r="19" spans="1:4" x14ac:dyDescent="0.25">
      <c r="A19" s="7"/>
      <c r="B19" s="8" t="s">
        <v>14</v>
      </c>
      <c r="C19" s="1" t="s">
        <v>6</v>
      </c>
      <c r="D19" s="21">
        <f>D15+D16+D17+D18</f>
        <v>209170.08000000002</v>
      </c>
    </row>
    <row r="20" spans="1:4" x14ac:dyDescent="0.25">
      <c r="A20" s="34" t="s">
        <v>20</v>
      </c>
      <c r="B20" s="34"/>
      <c r="C20" s="34"/>
      <c r="D20" s="34"/>
    </row>
    <row r="21" spans="1:4" x14ac:dyDescent="0.25">
      <c r="A21" s="4" t="s">
        <v>21</v>
      </c>
      <c r="B21" s="1" t="s">
        <v>22</v>
      </c>
      <c r="C21" s="1" t="s">
        <v>6</v>
      </c>
      <c r="D21" s="15">
        <v>91547.31</v>
      </c>
    </row>
    <row r="22" spans="1:4" x14ac:dyDescent="0.25">
      <c r="A22" s="4" t="s">
        <v>23</v>
      </c>
      <c r="B22" s="1" t="s">
        <v>24</v>
      </c>
      <c r="C22" s="1" t="s">
        <v>6</v>
      </c>
      <c r="D22" s="15">
        <v>7205.28</v>
      </c>
    </row>
    <row r="23" spans="1:4" x14ac:dyDescent="0.25">
      <c r="A23" s="4" t="s">
        <v>25</v>
      </c>
      <c r="B23" s="1" t="s">
        <v>26</v>
      </c>
      <c r="C23" s="1" t="s">
        <v>6</v>
      </c>
      <c r="D23" s="15">
        <v>2994.68</v>
      </c>
    </row>
    <row r="24" spans="1:4" x14ac:dyDescent="0.25">
      <c r="A24" s="4" t="s">
        <v>27</v>
      </c>
      <c r="B24" s="1" t="s">
        <v>28</v>
      </c>
      <c r="C24" s="1" t="s">
        <v>6</v>
      </c>
      <c r="D24" s="15"/>
    </row>
    <row r="25" spans="1:4" x14ac:dyDescent="0.25">
      <c r="A25" s="4" t="s">
        <v>29</v>
      </c>
      <c r="B25" s="1" t="s">
        <v>30</v>
      </c>
      <c r="C25" s="1" t="s">
        <v>6</v>
      </c>
      <c r="D25" s="15">
        <f>D26</f>
        <v>39768.14</v>
      </c>
    </row>
    <row r="26" spans="1:4" x14ac:dyDescent="0.25">
      <c r="A26" s="4" t="s">
        <v>57</v>
      </c>
      <c r="B26" s="1" t="s">
        <v>58</v>
      </c>
      <c r="C26" s="1" t="s">
        <v>6</v>
      </c>
      <c r="D26" s="15">
        <v>39768.14</v>
      </c>
    </row>
    <row r="27" spans="1:4" x14ac:dyDescent="0.25">
      <c r="A27" s="7"/>
      <c r="B27" s="10" t="s">
        <v>14</v>
      </c>
      <c r="C27" s="1" t="s">
        <v>6</v>
      </c>
      <c r="D27" s="21">
        <f>D21+D22+D23+D24+D25</f>
        <v>141515.40999999997</v>
      </c>
    </row>
    <row r="28" spans="1:4" x14ac:dyDescent="0.25">
      <c r="A28" s="24"/>
      <c r="B28" s="25" t="s">
        <v>59</v>
      </c>
      <c r="C28" s="26" t="s">
        <v>6</v>
      </c>
      <c r="D28" s="27">
        <f>D29+D30</f>
        <v>127492.65000000004</v>
      </c>
    </row>
    <row r="29" spans="1:4" x14ac:dyDescent="0.25">
      <c r="A29" s="24"/>
      <c r="B29" s="25" t="s">
        <v>7</v>
      </c>
      <c r="C29" s="26" t="s">
        <v>6</v>
      </c>
      <c r="D29" s="28">
        <f>D8+D15+D16-D21-D22-D23-D24</f>
        <v>91149.500000000029</v>
      </c>
    </row>
    <row r="30" spans="1:4" x14ac:dyDescent="0.25">
      <c r="A30" s="24"/>
      <c r="B30" s="25" t="s">
        <v>8</v>
      </c>
      <c r="C30" s="26" t="s">
        <v>6</v>
      </c>
      <c r="D30" s="28">
        <f>D9+D17+D18-D25</f>
        <v>36343.150000000009</v>
      </c>
    </row>
    <row r="31" spans="1:4" x14ac:dyDescent="0.25">
      <c r="A31" s="34" t="s">
        <v>31</v>
      </c>
      <c r="B31" s="34"/>
      <c r="C31" s="34"/>
      <c r="D31" s="34"/>
    </row>
    <row r="32" spans="1:4" x14ac:dyDescent="0.25">
      <c r="A32" s="4" t="s">
        <v>32</v>
      </c>
      <c r="B32" s="1" t="s">
        <v>11</v>
      </c>
      <c r="C32" s="1" t="s">
        <v>6</v>
      </c>
      <c r="D32" s="15">
        <v>56064.69</v>
      </c>
    </row>
    <row r="33" spans="1:4" x14ac:dyDescent="0.25">
      <c r="A33" s="4" t="s">
        <v>33</v>
      </c>
      <c r="B33" s="1" t="s">
        <v>13</v>
      </c>
      <c r="C33" s="1" t="s">
        <v>6</v>
      </c>
      <c r="D33" s="15">
        <v>17808.810000000001</v>
      </c>
    </row>
    <row r="34" spans="1:4" x14ac:dyDescent="0.25">
      <c r="A34" s="4" t="s">
        <v>34</v>
      </c>
      <c r="B34" s="1" t="s">
        <v>35</v>
      </c>
      <c r="C34" s="1" t="s">
        <v>6</v>
      </c>
      <c r="D34" s="15">
        <v>8773.4500000000007</v>
      </c>
    </row>
    <row r="35" spans="1:4" x14ac:dyDescent="0.25">
      <c r="A35" s="4" t="s">
        <v>36</v>
      </c>
      <c r="B35" s="1" t="s">
        <v>37</v>
      </c>
      <c r="C35" s="1" t="s">
        <v>6</v>
      </c>
      <c r="D35" s="15">
        <v>145865.78</v>
      </c>
    </row>
    <row r="36" spans="1:4" x14ac:dyDescent="0.25">
      <c r="A36" s="4" t="s">
        <v>38</v>
      </c>
      <c r="B36" s="1" t="s">
        <v>39</v>
      </c>
      <c r="C36" s="1" t="s">
        <v>6</v>
      </c>
      <c r="D36" s="15">
        <v>25098.78</v>
      </c>
    </row>
    <row r="37" spans="1:4" x14ac:dyDescent="0.25">
      <c r="A37" s="4" t="s">
        <v>60</v>
      </c>
      <c r="B37" s="1" t="s">
        <v>61</v>
      </c>
      <c r="C37" s="1" t="s">
        <v>6</v>
      </c>
      <c r="D37" s="15">
        <v>13967.37</v>
      </c>
    </row>
    <row r="38" spans="1:4" x14ac:dyDescent="0.25">
      <c r="A38" s="4" t="s">
        <v>62</v>
      </c>
      <c r="B38" s="1" t="s">
        <v>63</v>
      </c>
      <c r="C38" s="1" t="s">
        <v>6</v>
      </c>
      <c r="D38" s="15">
        <v>747.75</v>
      </c>
    </row>
    <row r="39" spans="1:4" x14ac:dyDescent="0.25">
      <c r="A39" s="7"/>
      <c r="B39" s="10" t="s">
        <v>40</v>
      </c>
      <c r="C39" s="1" t="s">
        <v>6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42</v>
      </c>
      <c r="B41" s="35"/>
      <c r="C41" s="35"/>
      <c r="D41" s="35"/>
    </row>
    <row r="42" spans="1:4" x14ac:dyDescent="0.25">
      <c r="A42" s="12" t="s">
        <v>43</v>
      </c>
      <c r="B42" s="13"/>
      <c r="C42" s="13"/>
      <c r="D42" s="29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48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dcterms:created xsi:type="dcterms:W3CDTF">2006-09-16T00:00:00Z</dcterms:created>
  <dcterms:modified xsi:type="dcterms:W3CDTF">2015-02-24T12:51:01Z</dcterms:modified>
</cp:coreProperties>
</file>